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Ex1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Ex2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3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12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4.xml" ContentType="application/vnd.openxmlformats-officedocument.drawingml.chartshapes+xml"/>
  <Override PartName="/xl/drawings/drawing25.xml" ContentType="application/vnd.openxmlformats-officedocument.drawing+xml"/>
  <Override PartName="/xl/charts/chart16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7.xml" ContentType="application/vnd.openxmlformats-officedocument.drawingml.chart+xml"/>
  <Override PartName="/xl/theme/themeOverride1.xml" ContentType="application/vnd.openxmlformats-officedocument.themeOverride+xml"/>
  <Override PartName="/xl/drawings/drawing28.xml" ContentType="application/vnd.openxmlformats-officedocument.drawingml.chartshapes+xml"/>
  <Override PartName="/xl/charts/chart18.xml" ContentType="application/vnd.openxmlformats-officedocument.drawingml.chart+xml"/>
  <Override PartName="/xl/theme/themeOverride2.xml" ContentType="application/vnd.openxmlformats-officedocument.themeOverride+xml"/>
  <Override PartName="/xl/drawings/drawing29.xml" ContentType="application/vnd.openxmlformats-officedocument.drawingml.chartshapes+xml"/>
  <Override PartName="/xl/charts/chart19.xml" ContentType="application/vnd.openxmlformats-officedocument.drawingml.chart+xml"/>
  <Override PartName="/xl/theme/themeOverride3.xml" ContentType="application/vnd.openxmlformats-officedocument.themeOverride+xml"/>
  <Override PartName="/xl/drawings/drawing30.xml" ContentType="application/vnd.openxmlformats-officedocument.drawingml.chartshapes+xml"/>
  <Override PartName="/xl/charts/chart20.xml" ContentType="application/vnd.openxmlformats-officedocument.drawingml.chart+xml"/>
  <Override PartName="/xl/theme/themeOverride4.xml" ContentType="application/vnd.openxmlformats-officedocument.themeOverride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21.xml" ContentType="application/vnd.openxmlformats-officedocument.drawingml.chart+xml"/>
  <Override PartName="/xl/drawings/drawing33.xml" ContentType="application/vnd.openxmlformats-officedocument.drawingml.chartshapes+xml"/>
  <Override PartName="/xl/charts/chart22.xml" ContentType="application/vnd.openxmlformats-officedocument.drawingml.chart+xml"/>
  <Override PartName="/xl/drawings/drawing34.xml" ContentType="application/vnd.openxmlformats-officedocument.drawingml.chartshapes+xml"/>
  <Override PartName="/xl/charts/chart23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24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5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6.xml" ContentType="application/vnd.openxmlformats-officedocument.drawingml.chart+xml"/>
  <Override PartName="/xl/drawings/drawing41.xml" ContentType="application/vnd.openxmlformats-officedocument.drawingml.chartshapes+xml"/>
  <Override PartName="/xl/charts/chart27.xml" ContentType="application/vnd.openxmlformats-officedocument.drawingml.chart+xml"/>
  <Override PartName="/xl/drawings/drawing42.xml" ContentType="application/vnd.openxmlformats-officedocument.drawingml.chartshapes+xml"/>
  <Override PartName="/xl/charts/chart28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9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30.xml" ContentType="application/vnd.openxmlformats-officedocument.drawingml.chart+xml"/>
  <Override PartName="/xl/drawings/drawing47.xml" ContentType="application/vnd.openxmlformats-officedocument.drawingml.chartshapes+xml"/>
  <Override PartName="/xl/charts/chart31.xml" ContentType="application/vnd.openxmlformats-officedocument.drawingml.chart+xml"/>
  <Override PartName="/xl/drawings/drawing48.xml" ContentType="application/vnd.openxmlformats-officedocument.drawingml.chartshapes+xml"/>
  <Override PartName="/xl/charts/chart32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33.xml" ContentType="application/vnd.openxmlformats-officedocument.drawingml.chart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34.xml" ContentType="application/vnd.openxmlformats-officedocument.drawingml.chart+xml"/>
  <Override PartName="/xl/drawings/drawing53.xml" ContentType="application/vnd.openxmlformats-officedocument.drawingml.chartshapes+xml"/>
  <Override PartName="/xl/charts/chart35.xml" ContentType="application/vnd.openxmlformats-officedocument.drawingml.chart+xml"/>
  <Override PartName="/xl/drawings/drawing54.xml" ContentType="application/vnd.openxmlformats-officedocument.drawingml.chartshapes+xml"/>
  <Override PartName="/xl/charts/chart36.xml" ContentType="application/vnd.openxmlformats-officedocument.drawingml.chart+xml"/>
  <Override PartName="/xl/drawings/drawing55.xml" ContentType="application/vnd.openxmlformats-officedocument.drawingml.chartshapes+xml"/>
  <Override PartName="/xl/charts/chart37.xml" ContentType="application/vnd.openxmlformats-officedocument.drawingml.chart+xml"/>
  <Override PartName="/xl/drawings/drawing5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uellar\AppData\Roaming\OpenText\OTEdit\EC_darwin\c1889532177\"/>
    </mc:Choice>
  </mc:AlternateContent>
  <bookViews>
    <workbookView xWindow="-120" yWindow="-120" windowWidth="29040" windowHeight="15720" tabRatio="918" activeTab="12" xr2:uid="{00000000-000D-0000-FFFF-FFFF00000000}"/>
  </bookViews>
  <sheets>
    <sheet name="Chart A" sheetId="426" r:id="rId1"/>
    <sheet name="Chart B" sheetId="427" r:id="rId2"/>
    <sheet name="Chart 1" sheetId="377" r:id="rId3"/>
    <sheet name="Chart 2" sheetId="417" r:id="rId4"/>
    <sheet name="Chart 3" sheetId="421" r:id="rId5"/>
    <sheet name="Chart 4" sheetId="425" r:id="rId6"/>
    <sheet name="Chart 5" sheetId="379" r:id="rId7"/>
    <sheet name="Chart 6" sheetId="418" r:id="rId8"/>
    <sheet name="Chart 7" sheetId="411" r:id="rId9"/>
    <sheet name="Chart 8" sheetId="423" r:id="rId10"/>
    <sheet name="Chart 9" sheetId="424" r:id="rId11"/>
    <sheet name="Chart 10" sheetId="419" r:id="rId12"/>
    <sheet name="Chart 11" sheetId="422" r:id="rId13"/>
    <sheet name="Annex 1" sheetId="378" r:id="rId14"/>
    <sheet name="Annex 2" sheetId="380" r:id="rId15"/>
    <sheet name="Annex 3" sheetId="381" r:id="rId16"/>
    <sheet name="Annex 4" sheetId="387" r:id="rId17"/>
    <sheet name="Annex 5" sheetId="389" r:id="rId18"/>
    <sheet name="Annex 6" sheetId="388" r:id="rId19"/>
    <sheet name="Annex 7" sheetId="390" r:id="rId20"/>
    <sheet name="delete Chart 13" sheetId="413" r:id="rId21"/>
  </sheets>
  <definedNames>
    <definedName name="_xlchart.v1.0" hidden="1">'Chart B'!$A$1</definedName>
    <definedName name="_xlchart.v1.1" hidden="1">'Chart B'!$A$2:$A$34</definedName>
    <definedName name="_xlchart.v1.10" hidden="1">'Chart B'!$B$1</definedName>
    <definedName name="_xlchart.v1.11" hidden="1">'Chart B'!$B$2:$B$34</definedName>
    <definedName name="_xlchart.v1.12" hidden="1">'Chart B'!$C$1</definedName>
    <definedName name="_xlchart.v1.13" hidden="1">'Chart B'!$C$2:$C$34</definedName>
    <definedName name="_xlchart.v1.14" hidden="1">'Chart B'!$D$1</definedName>
    <definedName name="_xlchart.v1.15" hidden="1">'Chart B'!$D$2:$D$34</definedName>
    <definedName name="_xlchart.v1.16" hidden="1">'Chart B'!$A$1</definedName>
    <definedName name="_xlchart.v1.17" hidden="1">'Chart B'!$A$2:$A$34</definedName>
    <definedName name="_xlchart.v1.18" hidden="1">'Chart B'!$B$1</definedName>
    <definedName name="_xlchart.v1.19" hidden="1">'Chart B'!$B$2:$B$34</definedName>
    <definedName name="_xlchart.v1.2" hidden="1">'Chart B'!$B$1</definedName>
    <definedName name="_xlchart.v1.20" hidden="1">'Chart B'!$C$1</definedName>
    <definedName name="_xlchart.v1.21" hidden="1">'Chart B'!$C$2:$C$34</definedName>
    <definedName name="_xlchart.v1.22" hidden="1">'Chart B'!$D$1</definedName>
    <definedName name="_xlchart.v1.23" hidden="1">'Chart B'!$D$2:$D$34</definedName>
    <definedName name="_xlchart.v1.3" hidden="1">'Chart B'!$B$2:$B$34</definedName>
    <definedName name="_xlchart.v1.4" hidden="1">'Chart B'!$C$1</definedName>
    <definedName name="_xlchart.v1.5" hidden="1">'Chart B'!$C$2:$C$34</definedName>
    <definedName name="_xlchart.v1.6" hidden="1">'Chart B'!$D$1</definedName>
    <definedName name="_xlchart.v1.7" hidden="1">'Chart B'!$D$2:$D$34</definedName>
    <definedName name="_xlchart.v1.8" hidden="1">'Chart B'!$A$1</definedName>
    <definedName name="_xlchart.v1.9" hidden="1">'Chart B'!$A$2:$A$34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" i="424" l="1"/>
  <c r="H4" i="424"/>
  <c r="H5" i="424"/>
  <c r="H6" i="424"/>
  <c r="H7" i="424"/>
  <c r="H8" i="424"/>
  <c r="H9" i="424"/>
  <c r="H10" i="424"/>
  <c r="H11" i="424"/>
  <c r="H12" i="424"/>
  <c r="H13" i="424"/>
  <c r="H14" i="424"/>
  <c r="H15" i="424"/>
  <c r="H16" i="424"/>
  <c r="H17" i="424"/>
  <c r="H18" i="424"/>
  <c r="H19" i="424"/>
  <c r="H20" i="424"/>
  <c r="H21" i="424"/>
  <c r="H22" i="424"/>
  <c r="H23" i="424"/>
  <c r="H24" i="424"/>
  <c r="H25" i="424"/>
  <c r="H26" i="424"/>
  <c r="H27" i="424"/>
  <c r="H28" i="424"/>
  <c r="H29" i="424"/>
  <c r="H30" i="424"/>
  <c r="H31" i="424"/>
  <c r="H32" i="424"/>
  <c r="H33" i="424"/>
  <c r="H34" i="424"/>
  <c r="H35" i="424"/>
  <c r="H36" i="424"/>
  <c r="H37" i="424"/>
  <c r="H38" i="424"/>
  <c r="H39" i="424"/>
  <c r="H40" i="424"/>
  <c r="H41" i="424"/>
  <c r="H42" i="424"/>
  <c r="H43" i="424"/>
  <c r="H44" i="424"/>
  <c r="H45" i="424"/>
  <c r="H46" i="424"/>
  <c r="H47" i="424"/>
  <c r="H48" i="424"/>
  <c r="H49" i="424"/>
  <c r="H50" i="424"/>
  <c r="H51" i="424"/>
  <c r="H52" i="424"/>
  <c r="H53" i="424"/>
  <c r="H54" i="424"/>
  <c r="H55" i="424"/>
  <c r="H56" i="424"/>
  <c r="H57" i="424"/>
  <c r="H58" i="424"/>
  <c r="H59" i="424"/>
  <c r="H60" i="424"/>
  <c r="H61" i="424"/>
  <c r="H62" i="424"/>
  <c r="H63" i="424"/>
  <c r="H64" i="424"/>
  <c r="H65" i="424"/>
  <c r="H66" i="424"/>
  <c r="H67" i="424"/>
  <c r="H68" i="424"/>
  <c r="H69" i="424"/>
  <c r="H70" i="424"/>
  <c r="H71" i="424"/>
  <c r="H72" i="424"/>
  <c r="H73" i="424"/>
  <c r="H74" i="424"/>
  <c r="H75" i="424"/>
  <c r="H76" i="424"/>
  <c r="H77" i="424"/>
  <c r="H78" i="424"/>
  <c r="H79" i="424"/>
  <c r="H80" i="424"/>
  <c r="H81" i="424"/>
  <c r="H82" i="424"/>
  <c r="H83" i="424"/>
  <c r="H84" i="424"/>
  <c r="H85" i="424"/>
  <c r="H86" i="424"/>
  <c r="H87" i="424"/>
  <c r="H88" i="424"/>
  <c r="H89" i="424"/>
  <c r="H90" i="424"/>
  <c r="H91" i="424"/>
  <c r="H92" i="424"/>
  <c r="H93" i="424"/>
  <c r="H94" i="424"/>
  <c r="H95" i="424"/>
  <c r="H96" i="424"/>
  <c r="H97" i="424"/>
  <c r="H98" i="424"/>
  <c r="H99" i="424"/>
  <c r="H100" i="424"/>
  <c r="H101" i="424"/>
  <c r="H102" i="424"/>
  <c r="H103" i="424"/>
  <c r="H104" i="424"/>
  <c r="H105" i="424"/>
  <c r="H106" i="424"/>
  <c r="H107" i="424"/>
  <c r="H108" i="424"/>
  <c r="H109" i="424"/>
  <c r="H110" i="424"/>
  <c r="H111" i="424"/>
  <c r="H2" i="424"/>
  <c r="H3" i="423"/>
  <c r="H4" i="423"/>
  <c r="H5" i="423"/>
  <c r="H6" i="423"/>
  <c r="H7" i="423"/>
  <c r="H8" i="423"/>
  <c r="H9" i="423"/>
  <c r="H10" i="423"/>
  <c r="H11" i="423"/>
  <c r="H12" i="423"/>
  <c r="H13" i="423"/>
  <c r="H14" i="423"/>
  <c r="H15" i="423"/>
  <c r="H16" i="423"/>
  <c r="H17" i="423"/>
  <c r="H18" i="423"/>
  <c r="H19" i="423"/>
  <c r="H20" i="423"/>
  <c r="H21" i="423"/>
  <c r="H22" i="423"/>
  <c r="H23" i="423"/>
  <c r="H24" i="423"/>
  <c r="H25" i="423"/>
  <c r="H26" i="423"/>
  <c r="H27" i="423"/>
  <c r="H28" i="423"/>
  <c r="H29" i="423"/>
  <c r="H30" i="423"/>
  <c r="H31" i="423"/>
  <c r="H32" i="423"/>
  <c r="H33" i="423"/>
  <c r="H34" i="423"/>
  <c r="H35" i="423"/>
  <c r="H36" i="423"/>
  <c r="H37" i="423"/>
  <c r="H38" i="423"/>
  <c r="H39" i="423"/>
  <c r="H40" i="423"/>
  <c r="H41" i="423"/>
  <c r="H42" i="423"/>
  <c r="H43" i="423"/>
  <c r="H44" i="423"/>
  <c r="H45" i="423"/>
  <c r="H46" i="423"/>
  <c r="H47" i="423"/>
  <c r="H48" i="423"/>
  <c r="H49" i="423"/>
  <c r="H50" i="423"/>
  <c r="H51" i="423"/>
  <c r="H52" i="423"/>
  <c r="H53" i="423"/>
  <c r="H54" i="423"/>
  <c r="H55" i="423"/>
  <c r="H56" i="423"/>
  <c r="H57" i="423"/>
  <c r="H58" i="423"/>
  <c r="H59" i="423"/>
  <c r="H60" i="423"/>
  <c r="H61" i="423"/>
  <c r="H62" i="423"/>
  <c r="H63" i="423"/>
  <c r="H64" i="423"/>
  <c r="H65" i="423"/>
  <c r="H66" i="423"/>
  <c r="H67" i="423"/>
  <c r="H68" i="423"/>
  <c r="H69" i="423"/>
  <c r="H70" i="423"/>
  <c r="H71" i="423"/>
  <c r="H72" i="423"/>
  <c r="H73" i="423"/>
  <c r="H74" i="423"/>
  <c r="H75" i="423"/>
  <c r="H76" i="423"/>
  <c r="H77" i="423"/>
  <c r="H78" i="423"/>
  <c r="H79" i="423"/>
  <c r="H80" i="423"/>
  <c r="H81" i="423"/>
  <c r="H82" i="423"/>
  <c r="H83" i="423"/>
  <c r="H84" i="423"/>
  <c r="H85" i="423"/>
  <c r="H86" i="423"/>
  <c r="H87" i="423"/>
  <c r="H88" i="423"/>
  <c r="H89" i="423"/>
  <c r="H90" i="423"/>
  <c r="H91" i="423"/>
  <c r="H92" i="423"/>
  <c r="H93" i="423"/>
  <c r="H94" i="423"/>
  <c r="H95" i="423"/>
  <c r="H96" i="423"/>
  <c r="H97" i="423"/>
  <c r="H98" i="423"/>
  <c r="H99" i="423"/>
  <c r="H100" i="423"/>
  <c r="H101" i="423"/>
  <c r="H102" i="423"/>
  <c r="H103" i="423"/>
  <c r="H104" i="423"/>
  <c r="H105" i="423"/>
  <c r="H106" i="423"/>
  <c r="H107" i="423"/>
  <c r="H108" i="423"/>
  <c r="H109" i="423"/>
  <c r="H110" i="423"/>
  <c r="H111" i="423"/>
  <c r="H2" i="423"/>
  <c r="D17" i="411"/>
  <c r="M29" i="422"/>
  <c r="M30" i="422"/>
  <c r="C17" i="411"/>
  <c r="D15" i="411"/>
  <c r="C10" i="411"/>
  <c r="C9" i="411"/>
  <c r="U3" i="421" l="1"/>
  <c r="T3" i="421"/>
  <c r="P3" i="421"/>
  <c r="O3" i="421"/>
  <c r="R26" i="421"/>
  <c r="R27" i="421"/>
  <c r="R23" i="421"/>
  <c r="R24" i="421"/>
  <c r="R25" i="421"/>
  <c r="R19" i="421"/>
  <c r="R20" i="421"/>
  <c r="R21" i="421"/>
  <c r="R22" i="421"/>
  <c r="R13" i="421"/>
  <c r="R14" i="421"/>
  <c r="R15" i="421"/>
  <c r="R16" i="421"/>
  <c r="R17" i="421"/>
  <c r="R18" i="421"/>
  <c r="R5" i="421"/>
  <c r="R6" i="421"/>
  <c r="R7" i="421"/>
  <c r="R8" i="421"/>
  <c r="R9" i="421"/>
  <c r="R10" i="421"/>
  <c r="R11" i="421"/>
  <c r="R12" i="421"/>
  <c r="P1" i="421"/>
  <c r="M3" i="419"/>
  <c r="L3" i="419"/>
  <c r="K3" i="419"/>
  <c r="M1" i="419"/>
  <c r="M1" i="418"/>
  <c r="M3" i="418"/>
  <c r="L3" i="418"/>
  <c r="K3" i="418"/>
  <c r="M1" i="417"/>
  <c r="M3" i="417"/>
  <c r="L3" i="417"/>
  <c r="K3" i="417"/>
  <c r="M3" i="377"/>
  <c r="L3" i="377"/>
  <c r="K3" i="377"/>
  <c r="R4" i="421" l="1"/>
  <c r="U1" i="421" s="1"/>
  <c r="B11" i="411" l="1"/>
  <c r="B10" i="411"/>
  <c r="C11" i="411"/>
  <c r="B9" i="411"/>
  <c r="C15" i="411" l="1"/>
  <c r="C16" i="411"/>
  <c r="F11" i="411" l="1"/>
  <c r="E11" i="411"/>
  <c r="D11" i="411"/>
  <c r="F10" i="411"/>
  <c r="E10" i="411"/>
  <c r="D10" i="411"/>
  <c r="F9" i="411"/>
  <c r="E9" i="411"/>
  <c r="D9" i="411"/>
  <c r="N2" i="381"/>
  <c r="M2" i="381"/>
  <c r="L2" i="381"/>
  <c r="E17" i="411" l="1"/>
  <c r="E15" i="411"/>
  <c r="F17" i="411"/>
  <c r="F15" i="411"/>
  <c r="D16" i="411"/>
  <c r="F16" i="411"/>
  <c r="E16" i="411"/>
  <c r="L17" i="381"/>
  <c r="N33" i="378"/>
  <c r="L50" i="378"/>
  <c r="N17" i="381"/>
  <c r="M17" i="381"/>
  <c r="L33" i="378"/>
  <c r="M50" i="378"/>
  <c r="N50" i="378"/>
  <c r="M33" i="378"/>
  <c r="W16" i="413"/>
  <c r="V16" i="413"/>
  <c r="P16" i="413"/>
  <c r="O16" i="413"/>
  <c r="W15" i="413"/>
  <c r="V15" i="413"/>
  <c r="P15" i="413"/>
  <c r="O15" i="413"/>
  <c r="W4" i="413"/>
  <c r="V4" i="413"/>
  <c r="P4" i="413"/>
  <c r="O4" i="413"/>
  <c r="W3" i="413"/>
  <c r="V3" i="413"/>
  <c r="P3" i="413"/>
  <c r="O3" i="413"/>
  <c r="M1" i="390"/>
  <c r="K1" i="390"/>
  <c r="N3" i="378" l="1"/>
  <c r="M3" i="378"/>
  <c r="L3" i="378" l="1"/>
  <c r="L4" i="380" l="1"/>
  <c r="M4" i="380"/>
  <c r="K4" i="380"/>
  <c r="L17" i="380" l="1"/>
  <c r="M17" i="380"/>
  <c r="K17" i="380"/>
  <c r="L1" i="390"/>
  <c r="M1" i="388"/>
  <c r="L1" i="388"/>
  <c r="K1" i="388"/>
  <c r="N3" i="389"/>
  <c r="M3" i="389"/>
  <c r="L3" i="389"/>
  <c r="N3" i="387"/>
  <c r="M3" i="387"/>
  <c r="L3" i="387"/>
  <c r="K17" i="390" l="1"/>
  <c r="L18" i="387"/>
  <c r="M18" i="378"/>
  <c r="N18" i="378"/>
  <c r="L18" i="378"/>
  <c r="N18" i="389"/>
  <c r="L34" i="387"/>
  <c r="M17" i="388"/>
  <c r="N18" i="387"/>
  <c r="M34" i="388"/>
  <c r="N34" i="387"/>
  <c r="L18" i="389"/>
  <c r="K17" i="388"/>
  <c r="K34" i="388"/>
  <c r="L17" i="390"/>
  <c r="M18" i="387"/>
  <c r="L51" i="387"/>
  <c r="M18" i="389"/>
  <c r="K51" i="388"/>
  <c r="M17" i="390"/>
  <c r="M51" i="388"/>
  <c r="L51" i="388"/>
  <c r="N51" i="387" l="1"/>
  <c r="M34" i="387"/>
  <c r="M51" i="387"/>
  <c r="M1" i="377" l="1"/>
  <c r="L34" i="388"/>
  <c r="L17" i="388"/>
</calcChain>
</file>

<file path=xl/sharedStrings.xml><?xml version="1.0" encoding="utf-8"?>
<sst xmlns="http://schemas.openxmlformats.org/spreadsheetml/2006/main" count="1607" uniqueCount="382">
  <si>
    <t xml:space="preserve"> </t>
  </si>
  <si>
    <t/>
  </si>
  <si>
    <t>Chart 7</t>
  </si>
  <si>
    <t>Aggregate probability distribution of longer-term inflation expectations</t>
  </si>
  <si>
    <t>Aggregate probability distribution of longer-term GDP growth expectations</t>
  </si>
  <si>
    <t>Chart 6</t>
  </si>
  <si>
    <t>Aggregate probability distribution of longer-term unemployment rate expectations</t>
  </si>
  <si>
    <t>Chart 8</t>
  </si>
  <si>
    <t>Chart 5</t>
  </si>
  <si>
    <t>Average point forecast</t>
  </si>
  <si>
    <t>Median point forecast</t>
  </si>
  <si>
    <t>Mean of the aggregate probability distribution</t>
  </si>
  <si>
    <t>HICP Inflation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</si>
  <si>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</si>
  <si>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</si>
  <si>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</si>
  <si>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</si>
  <si>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</si>
  <si>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</si>
  <si>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</si>
  <si>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</si>
  <si>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</si>
  <si>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</si>
  <si>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</si>
  <si>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Expectations for real GDP growth</t>
  </si>
  <si>
    <t>Expectations for the unemployment rate</t>
  </si>
  <si>
    <t>Chart 11</t>
  </si>
  <si>
    <t>mean</t>
  </si>
  <si>
    <t>Expected profile of quarter-on-quarter GDP growth</t>
  </si>
  <si>
    <t>-s.d.</t>
  </si>
  <si>
    <t>+s.d.</t>
  </si>
  <si>
    <t>s.d.</t>
  </si>
  <si>
    <t>Chart 13</t>
  </si>
  <si>
    <t>≥ 4.0</t>
  </si>
  <si>
    <r>
      <rPr>
        <sz val="10"/>
        <rFont val="Calibri"/>
        <family val="2"/>
      </rPr>
      <t>≥</t>
    </r>
    <r>
      <rPr>
        <sz val="10"/>
        <rFont val="Times New Roman"/>
        <family val="1"/>
      </rPr>
      <t xml:space="preserve"> 10</t>
    </r>
    <r>
      <rPr>
        <sz val="10"/>
        <rFont val="Times New Roman"/>
        <family val="2"/>
      </rPr>
      <t>.0</t>
    </r>
  </si>
  <si>
    <t>2.0  to   2.4</t>
  </si>
  <si>
    <t>2.5  to   2.9</t>
  </si>
  <si>
    <t>1.5  to   1.9</t>
  </si>
  <si>
    <t>1.0  to   1.4</t>
  </si>
  <si>
    <t>0.5  to   0.9</t>
  </si>
  <si>
    <t>0.0  to   0.4</t>
  </si>
  <si>
    <t>3.0  to   3.4</t>
  </si>
  <si>
    <t>3.5  to   3.9</t>
  </si>
  <si>
    <t>≥ 2.5</t>
  </si>
  <si>
    <t>≤ 1.5</t>
  </si>
  <si>
    <t>Chart 2</t>
  </si>
  <si>
    <t>HICP inflation excl. energy and food</t>
  </si>
  <si>
    <t>≥ 4.8</t>
  </si>
  <si>
    <t>* Bins might not sum exactly  to   100 % due  to   roundings</t>
  </si>
  <si>
    <t>-0.7  to   
-0.3</t>
  </si>
  <si>
    <t>-0.2  to   0.2</t>
  </si>
  <si>
    <t>0.3  to   0.7</t>
  </si>
  <si>
    <t>0.8  to   1.2</t>
  </si>
  <si>
    <t>1.3  to   1.7</t>
  </si>
  <si>
    <t>1.8  to   2.2</t>
  </si>
  <si>
    <t>2.3  to   2.7</t>
  </si>
  <si>
    <t>2.8  to   3.2</t>
  </si>
  <si>
    <t>3.3  to   3.7</t>
  </si>
  <si>
    <t>3.8  to   4.2</t>
  </si>
  <si>
    <t>4.3  to   4.7</t>
  </si>
  <si>
    <t>4.0  to   4.4</t>
  </si>
  <si>
    <t>4.5  to   4.9</t>
  </si>
  <si>
    <t>5.0  to   5.4</t>
  </si>
  <si>
    <t>5.5  to   5.9</t>
  </si>
  <si>
    <t>6.0  to   6.4</t>
  </si>
  <si>
    <t>6.5  to   6.9</t>
  </si>
  <si>
    <t>7.0  to   7.4</t>
  </si>
  <si>
    <t>7.5  to   7.9</t>
  </si>
  <si>
    <t>8.0  to   8.4</t>
  </si>
  <si>
    <t>8.5  to   8.9</t>
  </si>
  <si>
    <t>9.0  to   9.4</t>
  </si>
  <si>
    <t>9.5  to   9.9</t>
  </si>
  <si>
    <t>≤ -0.8</t>
  </si>
  <si>
    <r>
      <rPr>
        <sz val="10"/>
        <rFont val="Calibri"/>
        <family val="2"/>
      </rPr>
      <t xml:space="preserve">≤ </t>
    </r>
    <r>
      <rPr>
        <sz val="10"/>
        <rFont val="Times New Roman"/>
        <family val="1"/>
      </rPr>
      <t>3.9</t>
    </r>
  </si>
  <si>
    <t>Q4 2025</t>
  </si>
  <si>
    <t>Aggregate probability distributions for the unemployment rate CCY - NNY</t>
  </si>
  <si>
    <t>Aggregate expected probability distributions for inflation CCY - NNY</t>
  </si>
  <si>
    <t>Q1 2026</t>
  </si>
  <si>
    <t>SPF standard deviation range</t>
  </si>
  <si>
    <r>
      <rPr>
        <sz val="10"/>
        <rFont val="Calibri"/>
        <family val="2"/>
      </rPr>
      <t>≤</t>
    </r>
    <r>
      <rPr>
        <sz val="10"/>
        <rFont val="Times New Roman"/>
        <family val="1"/>
      </rPr>
      <t xml:space="preserve"> -1.1</t>
    </r>
  </si>
  <si>
    <t>-1.0  to     -0.6</t>
  </si>
  <si>
    <t>-0.5  to     -0.1</t>
  </si>
  <si>
    <t>Q2 2026</t>
  </si>
  <si>
    <t>Aggregate probability distributions for GDP growth expectations CCY - NNY</t>
  </si>
  <si>
    <t>Q3 2026</t>
  </si>
  <si>
    <t>Q4 2026</t>
  </si>
  <si>
    <t>Inflation expectations: expectations for HICP inflation</t>
  </si>
  <si>
    <t>Inflation expectations: expectations for HICP inflation excluding energy and food</t>
  </si>
  <si>
    <t>RGDP growth</t>
  </si>
  <si>
    <t>Unemployment rate</t>
  </si>
  <si>
    <t>HICP profile</t>
  </si>
  <si>
    <t>HICP/HICPX</t>
  </si>
  <si>
    <t>HICPX profile</t>
  </si>
  <si>
    <t>Term structure of inflation expectations</t>
  </si>
  <si>
    <t>+STD</t>
  </si>
  <si>
    <t>-STD</t>
  </si>
  <si>
    <t>MPE</t>
  </si>
  <si>
    <t>(B)MPE</t>
  </si>
  <si>
    <t>Current round</t>
  </si>
  <si>
    <t>hidden row!!!</t>
  </si>
  <si>
    <t>Annex 1</t>
  </si>
  <si>
    <t>Annex 3</t>
  </si>
  <si>
    <t>Annex 5</t>
  </si>
  <si>
    <t>Annex 6</t>
  </si>
  <si>
    <t>Annex 7</t>
  </si>
  <si>
    <t>ref_round</t>
  </si>
  <si>
    <t>target_period_type</t>
  </si>
  <si>
    <t>target_period</t>
  </si>
  <si>
    <t>pe_mean</t>
  </si>
  <si>
    <t>1999Q1</t>
  </si>
  <si>
    <t>M_YEAR_1_AHEAD</t>
  </si>
  <si>
    <t>1999Dec</t>
  </si>
  <si>
    <t>Q_YEAR_1_AHEAD</t>
  </si>
  <si>
    <t>1999Q3</t>
  </si>
  <si>
    <t>1999Q2</t>
  </si>
  <si>
    <t>2000Mar</t>
  </si>
  <si>
    <t>1999Q4</t>
  </si>
  <si>
    <t>2000Jun</t>
  </si>
  <si>
    <t>2000Q1</t>
  </si>
  <si>
    <t>2000Sep</t>
  </si>
  <si>
    <t>2000Q2</t>
  </si>
  <si>
    <t>2000Dec</t>
  </si>
  <si>
    <t>2000Q3</t>
  </si>
  <si>
    <t>2001Mar</t>
  </si>
  <si>
    <t>2000Q4</t>
  </si>
  <si>
    <t>2001Jun</t>
  </si>
  <si>
    <t>2001Q1</t>
  </si>
  <si>
    <t>2001Sep</t>
  </si>
  <si>
    <t>2001Q2</t>
  </si>
  <si>
    <t>2001Dec</t>
  </si>
  <si>
    <t>2001Q3</t>
  </si>
  <si>
    <t>2002Mar</t>
  </si>
  <si>
    <t>2001Q4</t>
  </si>
  <si>
    <t>2002Jun</t>
  </si>
  <si>
    <t>2002Q1</t>
  </si>
  <si>
    <t>2002Sep</t>
  </si>
  <si>
    <t>2002Q2</t>
  </si>
  <si>
    <t>2002Dec</t>
  </si>
  <si>
    <t>2002Q3</t>
  </si>
  <si>
    <t>2003Mar</t>
  </si>
  <si>
    <t>2002Q4</t>
  </si>
  <si>
    <t>2003Jun</t>
  </si>
  <si>
    <t>2003Q1</t>
  </si>
  <si>
    <t>2003Sep</t>
  </si>
  <si>
    <t>2003Q2</t>
  </si>
  <si>
    <t>2003Dec</t>
  </si>
  <si>
    <t>2003Q3</t>
  </si>
  <si>
    <t>2004Mar</t>
  </si>
  <si>
    <t>2003Q4</t>
  </si>
  <si>
    <t>2004Jun</t>
  </si>
  <si>
    <t>2004Q1</t>
  </si>
  <si>
    <t>2004Sep</t>
  </si>
  <si>
    <t>2004Q2</t>
  </si>
  <si>
    <t>2004Dec</t>
  </si>
  <si>
    <t>2004Q3</t>
  </si>
  <si>
    <t>2005Mar</t>
  </si>
  <si>
    <t>2004Q4</t>
  </si>
  <si>
    <t>2005Jun</t>
  </si>
  <si>
    <t>2005Q1</t>
  </si>
  <si>
    <t>2005Sep</t>
  </si>
  <si>
    <t>2005Q2</t>
  </si>
  <si>
    <t>2005Dec</t>
  </si>
  <si>
    <t>2005Q3</t>
  </si>
  <si>
    <t>2006Mar</t>
  </si>
  <si>
    <t>2005Q4</t>
  </si>
  <si>
    <t>2006Jun</t>
  </si>
  <si>
    <t>2006Q1</t>
  </si>
  <si>
    <t>2006Sep</t>
  </si>
  <si>
    <t>2006Q2</t>
  </si>
  <si>
    <t>2006Dec</t>
  </si>
  <si>
    <t>2006Q3</t>
  </si>
  <si>
    <t>2007Mar</t>
  </si>
  <si>
    <t>2006Q4</t>
  </si>
  <si>
    <t>2007Jun</t>
  </si>
  <si>
    <t>2007Q1</t>
  </si>
  <si>
    <t>2007Sep</t>
  </si>
  <si>
    <t>2007Q2</t>
  </si>
  <si>
    <t>2007Dec</t>
  </si>
  <si>
    <t>2007Q3</t>
  </si>
  <si>
    <t>2008Mar</t>
  </si>
  <si>
    <t>2007Q4</t>
  </si>
  <si>
    <t>2008Jun</t>
  </si>
  <si>
    <t>2008Q1</t>
  </si>
  <si>
    <t>2008Sep</t>
  </si>
  <si>
    <t>2008Q2</t>
  </si>
  <si>
    <t>2008Dec</t>
  </si>
  <si>
    <t>2008Q3</t>
  </si>
  <si>
    <t>2009Mar</t>
  </si>
  <si>
    <t>2008Q4</t>
  </si>
  <si>
    <t>2009Jun</t>
  </si>
  <si>
    <t>2009Q1</t>
  </si>
  <si>
    <t>2009Sep</t>
  </si>
  <si>
    <t>2009Q2</t>
  </si>
  <si>
    <t>2009Dec</t>
  </si>
  <si>
    <t>2009Q3</t>
  </si>
  <si>
    <t>2010Mar</t>
  </si>
  <si>
    <t>2009Q4</t>
  </si>
  <si>
    <t>2010Jun</t>
  </si>
  <si>
    <t>2010Q1</t>
  </si>
  <si>
    <t>2010Sep</t>
  </si>
  <si>
    <t>2010Q2</t>
  </si>
  <si>
    <t>2010Dec</t>
  </si>
  <si>
    <t>2010Q3</t>
  </si>
  <si>
    <t>2011Mar</t>
  </si>
  <si>
    <t>2010Q4</t>
  </si>
  <si>
    <t>2011Jun</t>
  </si>
  <si>
    <t>2011Q1</t>
  </si>
  <si>
    <t>2011Sep</t>
  </si>
  <si>
    <t>2011Q2</t>
  </si>
  <si>
    <t>2011Dec</t>
  </si>
  <si>
    <t>2011Q3</t>
  </si>
  <si>
    <t>2012Mar</t>
  </si>
  <si>
    <t>2011Q4</t>
  </si>
  <si>
    <t>2012Jun</t>
  </si>
  <si>
    <t>2012Q1</t>
  </si>
  <si>
    <t>2012Sep</t>
  </si>
  <si>
    <t>2012Q2</t>
  </si>
  <si>
    <t>2012Dec</t>
  </si>
  <si>
    <t>2012Q3</t>
  </si>
  <si>
    <t>2013Mar</t>
  </si>
  <si>
    <t>2012Q4</t>
  </si>
  <si>
    <t>2013Jun</t>
  </si>
  <si>
    <t>2013Q1</t>
  </si>
  <si>
    <t>2013Sep</t>
  </si>
  <si>
    <t>2013Q2</t>
  </si>
  <si>
    <t>2013Dec</t>
  </si>
  <si>
    <t>2013Q3</t>
  </si>
  <si>
    <t>2014Mar</t>
  </si>
  <si>
    <t>2013Q4</t>
  </si>
  <si>
    <t>2014Jun</t>
  </si>
  <si>
    <t>2014Q1</t>
  </si>
  <si>
    <t>2014Sep</t>
  </si>
  <si>
    <t>2014Q2</t>
  </si>
  <si>
    <t>2014Dec</t>
  </si>
  <si>
    <t>2014Q3</t>
  </si>
  <si>
    <t>2015Mar</t>
  </si>
  <si>
    <t>2014Q4</t>
  </si>
  <si>
    <t>2015Jun</t>
  </si>
  <si>
    <t>2015Q1</t>
  </si>
  <si>
    <t>2015Sep</t>
  </si>
  <si>
    <t>2015Q2</t>
  </si>
  <si>
    <t>2015Dec</t>
  </si>
  <si>
    <t>2015Q3</t>
  </si>
  <si>
    <t>2016Mar</t>
  </si>
  <si>
    <t>2015Q4</t>
  </si>
  <si>
    <t>2016Jun</t>
  </si>
  <si>
    <t>2016Q1</t>
  </si>
  <si>
    <t>2016Sep</t>
  </si>
  <si>
    <t>2016Q2</t>
  </si>
  <si>
    <t>2016Dec</t>
  </si>
  <si>
    <t>2016Q3</t>
  </si>
  <si>
    <t>2017Mar</t>
  </si>
  <si>
    <t>2016Q4</t>
  </si>
  <si>
    <t>2017Jun</t>
  </si>
  <si>
    <t>2017Q1</t>
  </si>
  <si>
    <t>2017Sep</t>
  </si>
  <si>
    <t>2017Q2</t>
  </si>
  <si>
    <t>2017Dec</t>
  </si>
  <si>
    <t>2017Q3</t>
  </si>
  <si>
    <t>2018Mar</t>
  </si>
  <si>
    <t>2017Q4</t>
  </si>
  <si>
    <t>2018Jun</t>
  </si>
  <si>
    <t>2018Q1</t>
  </si>
  <si>
    <t>2018Sep</t>
  </si>
  <si>
    <t>2018Q2</t>
  </si>
  <si>
    <t>2018Dec</t>
  </si>
  <si>
    <t>2018Q3</t>
  </si>
  <si>
    <t>2019Mar</t>
  </si>
  <si>
    <t>2018Q4</t>
  </si>
  <si>
    <t>2019Jun</t>
  </si>
  <si>
    <t>2019Q1</t>
  </si>
  <si>
    <t>2019Sep</t>
  </si>
  <si>
    <t>2019Q2</t>
  </si>
  <si>
    <t>2019Dec</t>
  </si>
  <si>
    <t>2019Q3</t>
  </si>
  <si>
    <t>2020Mar</t>
  </si>
  <si>
    <t>2019Q4</t>
  </si>
  <si>
    <t>2020Jun</t>
  </si>
  <si>
    <t>2020Q1</t>
  </si>
  <si>
    <t>2020Sep</t>
  </si>
  <si>
    <t>2020Q2</t>
  </si>
  <si>
    <t>2020Dec</t>
  </si>
  <si>
    <t>2020Q3</t>
  </si>
  <si>
    <t>2021Mar</t>
  </si>
  <si>
    <t>2020Q4</t>
  </si>
  <si>
    <t>2021Jun</t>
  </si>
  <si>
    <t>2021Q1</t>
  </si>
  <si>
    <t>2021Sep</t>
  </si>
  <si>
    <t>2021Q2</t>
  </si>
  <si>
    <t>2021Dec</t>
  </si>
  <si>
    <t>2021Q3</t>
  </si>
  <si>
    <t>2022Mar</t>
  </si>
  <si>
    <t>2021Q4</t>
  </si>
  <si>
    <t>2022Jun</t>
  </si>
  <si>
    <t>2022Q1</t>
  </si>
  <si>
    <t>2022Sep</t>
  </si>
  <si>
    <t>2022Q2</t>
  </si>
  <si>
    <t>2022Dec</t>
  </si>
  <si>
    <t>2022Q3</t>
  </si>
  <si>
    <t>2023Mar</t>
  </si>
  <si>
    <t>2022Q4</t>
  </si>
  <si>
    <t>2023Jun</t>
  </si>
  <si>
    <t>2023Q1</t>
  </si>
  <si>
    <t>2023Sep</t>
  </si>
  <si>
    <t>2023Q2</t>
  </si>
  <si>
    <t>2023Dec</t>
  </si>
  <si>
    <t>2023Q3</t>
  </si>
  <si>
    <t>2024Mar</t>
  </si>
  <si>
    <t>2023Q4</t>
  </si>
  <si>
    <t>2024Jun</t>
  </si>
  <si>
    <t>2024Q1</t>
  </si>
  <si>
    <t>2024Sep</t>
  </si>
  <si>
    <t>2024Q2</t>
  </si>
  <si>
    <t>2024Dec</t>
  </si>
  <si>
    <t>2024Q3</t>
  </si>
  <si>
    <t>2025Mar</t>
  </si>
  <si>
    <t>2024Q4</t>
  </si>
  <si>
    <t>2025Jun</t>
  </si>
  <si>
    <t>2025Q1</t>
  </si>
  <si>
    <t>2025Sep</t>
  </si>
  <si>
    <t>2025Q2</t>
  </si>
  <si>
    <t>2025Dec</t>
  </si>
  <si>
    <t>2025Q3</t>
  </si>
  <si>
    <t>2026Mar</t>
  </si>
  <si>
    <t>2025Q4</t>
  </si>
  <si>
    <t>2026Jun</t>
  </si>
  <si>
    <t>2026Q1</t>
  </si>
  <si>
    <t>2026Sep</t>
  </si>
  <si>
    <t>2026Q2</t>
  </si>
  <si>
    <t>2026Dec</t>
  </si>
  <si>
    <t>2026Q3</t>
  </si>
  <si>
    <t>2027Mar</t>
  </si>
  <si>
    <t>2026Q4</t>
  </si>
  <si>
    <t>M_YEAR_2_AHEAD</t>
  </si>
  <si>
    <t>Q_YEAR_2_AHEAD</t>
  </si>
  <si>
    <t>2027Jun</t>
  </si>
  <si>
    <t>2027Q1</t>
  </si>
  <si>
    <t>2027Sep</t>
  </si>
  <si>
    <t>2027Q2</t>
  </si>
  <si>
    <t>2027Dec</t>
  </si>
  <si>
    <t>2027Q3</t>
  </si>
  <si>
    <t>2028Mar</t>
  </si>
  <si>
    <t>2027Q4</t>
  </si>
  <si>
    <t>Count</t>
  </si>
  <si>
    <t>Financial</t>
  </si>
  <si>
    <t>Oil and energy</t>
  </si>
  <si>
    <t>Monetary policy</t>
  </si>
  <si>
    <t>Fiscal</t>
  </si>
  <si>
    <t>Exchange rate</t>
  </si>
  <si>
    <t>Other</t>
  </si>
  <si>
    <t>Commodities</t>
  </si>
  <si>
    <t>Slack</t>
  </si>
  <si>
    <t>Covid</t>
  </si>
  <si>
    <t>Profit</t>
  </si>
  <si>
    <t>SPF Q2 2026</t>
  </si>
  <si>
    <t>SPF Q1 2026</t>
  </si>
  <si>
    <t>GDP outcome Q4 2025</t>
  </si>
  <si>
    <t>Labour and wages</t>
  </si>
  <si>
    <t>The chart has an inverted triangle to make the confidence interval negative</t>
  </si>
  <si>
    <t>Eurosystem staff macroeconomic projections</t>
  </si>
  <si>
    <t>ECB staff macroeconomic projections</t>
  </si>
  <si>
    <t>March 2026 MPE</t>
  </si>
  <si>
    <t>Q1 2027</t>
  </si>
  <si>
    <t>2026</t>
  </si>
  <si>
    <t>USDEUR</t>
  </si>
  <si>
    <t>OIL</t>
  </si>
  <si>
    <t>CEX</t>
  </si>
  <si>
    <t>2027</t>
  </si>
  <si>
    <t>2028</t>
  </si>
  <si>
    <t>2030</t>
  </si>
  <si>
    <t>HICP</t>
  </si>
  <si>
    <t>HICPX</t>
  </si>
  <si>
    <t>Baseline Impact (left-hand scale)</t>
  </si>
  <si>
    <t>Wage growth</t>
  </si>
  <si>
    <t>Risk Balance (right-hand scale)</t>
  </si>
  <si>
    <t>Mild scenario</t>
  </si>
  <si>
    <t>Baseline</t>
  </si>
  <si>
    <t>Adverse scenario</t>
  </si>
  <si>
    <t>Severe scenario</t>
  </si>
  <si>
    <t>prob</t>
  </si>
  <si>
    <t>March 2026 ECB staff macroeconomic projections</t>
  </si>
  <si>
    <t>Formatted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</si>
</sst>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0.0000"/>
    <numFmt numFmtId="166" formatCode="0.000"/>
    <numFmt numFmtId="167" formatCode="mmm\ yy"/>
    <numFmt numFmtId="168" formatCode="yyyy"/>
    <numFmt numFmtId="169" formatCode="0.00000"/>
  </numFmts>
  <fonts count="56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  <font>
      <sz val="10"/>
      <color theme="0"/>
      <name val="Times New Roman"/>
      <family val="1"/>
    </font>
    <font>
      <sz val="10"/>
      <name val="Times New Roman"/>
      <family val="1"/>
    </font>
    <font>
      <b/>
      <sz val="10"/>
      <color rgb="FFFF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Calibri"/>
      <family val="2"/>
    </font>
    <font>
      <sz val="10"/>
      <name val="Times New Roman"/>
      <family val="2"/>
    </font>
    <font>
      <sz val="11"/>
      <color rgb="FF9C65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B4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12">
    <xf numFmtId="0" fontId="0" fillId="0" borderId="0"/>
    <xf numFmtId="0" fontId="34" fillId="0" borderId="0" applyNumberFormat="0" applyFill="0" applyBorder="0" applyAlignment="0" applyProtection="0"/>
    <xf numFmtId="164" fontId="35" fillId="0" borderId="0"/>
    <xf numFmtId="0" fontId="32" fillId="0" borderId="0"/>
    <xf numFmtId="0" fontId="32" fillId="0" borderId="0"/>
    <xf numFmtId="0" fontId="31" fillId="0" borderId="0"/>
    <xf numFmtId="0" fontId="27" fillId="0" borderId="0"/>
    <xf numFmtId="0" fontId="28" fillId="0" borderId="0"/>
    <xf numFmtId="0" fontId="28" fillId="0" borderId="0" applyNumberFormat="0" applyFill="0" applyBorder="0" applyAlignment="0" applyProtection="0"/>
    <xf numFmtId="0" fontId="36" fillId="2" borderId="0" applyNumberFormat="0" applyBorder="0" applyAlignment="0" applyProtection="0"/>
    <xf numFmtId="9" fontId="28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8" fillId="0" borderId="0"/>
    <xf numFmtId="0" fontId="26" fillId="0" borderId="0"/>
    <xf numFmtId="0" fontId="25" fillId="0" borderId="0"/>
    <xf numFmtId="0" fontId="24" fillId="0" borderId="0"/>
    <xf numFmtId="0" fontId="23" fillId="3" borderId="0" applyNumberFormat="0" applyBorder="0" applyAlignment="0" applyProtection="0"/>
    <xf numFmtId="0" fontId="23" fillId="0" borderId="0"/>
    <xf numFmtId="0" fontId="23" fillId="3" borderId="0" applyNumberFormat="0" applyBorder="0" applyAlignment="0" applyProtection="0"/>
    <xf numFmtId="0" fontId="23" fillId="0" borderId="0"/>
    <xf numFmtId="0" fontId="23" fillId="0" borderId="0"/>
    <xf numFmtId="0" fontId="22" fillId="0" borderId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31" fillId="0" borderId="0"/>
    <xf numFmtId="0" fontId="21" fillId="0" borderId="0"/>
    <xf numFmtId="0" fontId="21" fillId="3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3" borderId="0" applyNumberFormat="0" applyBorder="0" applyAlignment="0" applyProtection="0"/>
    <xf numFmtId="0" fontId="21" fillId="0" borderId="0"/>
    <xf numFmtId="0" fontId="21" fillId="3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3" borderId="0" applyNumberFormat="0" applyBorder="0" applyAlignment="0" applyProtection="0"/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1" fillId="3" borderId="0" applyNumberFormat="0" applyBorder="0" applyAlignment="0" applyProtection="0"/>
    <xf numFmtId="0" fontId="46" fillId="7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3" borderId="0" applyNumberFormat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  <xf numFmtId="0" fontId="28" fillId="0" borderId="0" applyNumberFormat="0" applyFill="0" applyBorder="0" applyAlignment="0" applyProtection="0"/>
    <xf numFmtId="0" fontId="18" fillId="3" borderId="0" applyNumberFormat="0" applyBorder="0" applyAlignment="0" applyProtection="0"/>
    <xf numFmtId="43" fontId="28" fillId="0" borderId="0" applyFont="0" applyFill="0" applyBorder="0" applyAlignment="0" applyProtection="0"/>
    <xf numFmtId="0" fontId="31" fillId="0" borderId="0"/>
    <xf numFmtId="0" fontId="17" fillId="0" borderId="0"/>
    <xf numFmtId="0" fontId="17" fillId="0" borderId="0"/>
    <xf numFmtId="0" fontId="17" fillId="0" borderId="0"/>
    <xf numFmtId="9" fontId="17" fillId="0" borderId="0" applyFont="0" applyFill="0" applyBorder="0" applyAlignment="0" applyProtection="0"/>
    <xf numFmtId="0" fontId="17" fillId="0" borderId="0"/>
    <xf numFmtId="0" fontId="17" fillId="3" borderId="0" applyNumberFormat="0" applyBorder="0" applyAlignment="0" applyProtection="0"/>
    <xf numFmtId="0" fontId="16" fillId="0" borderId="0"/>
    <xf numFmtId="0" fontId="15" fillId="3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49" fillId="0" borderId="0" applyNumberFormat="0" applyFill="0" applyBorder="0" applyAlignment="0" applyProtection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3" borderId="0" applyNumberFormat="0" applyBorder="0" applyAlignment="0" applyProtection="0"/>
    <xf numFmtId="0" fontId="55" fillId="8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4" fillId="0" borderId="0"/>
  </cellStyleXfs>
  <cellXfs count="254">
    <xf numFmtId="0" fontId="0" fillId="0" borderId="0" xfId="0"/>
    <xf numFmtId="0" fontId="28" fillId="6" borderId="0" xfId="7" applyFill="1"/>
    <xf numFmtId="0" fontId="28" fillId="6" borderId="0" xfId="7" quotePrefix="1" applyFill="1"/>
    <xf numFmtId="0" fontId="28" fillId="0" borderId="0" xfId="7"/>
    <xf numFmtId="0" fontId="29" fillId="6" borderId="0" xfId="8" applyFont="1" applyFill="1" applyAlignment="1">
      <alignment vertical="center"/>
    </xf>
    <xf numFmtId="0" fontId="30" fillId="0" borderId="0" xfId="8" applyFont="1"/>
    <xf numFmtId="0" fontId="29" fillId="6" borderId="0" xfId="8" applyFont="1" applyFill="1" applyAlignment="1">
      <alignment wrapText="1"/>
    </xf>
    <xf numFmtId="0" fontId="33" fillId="0" borderId="0" xfId="8" applyFont="1"/>
    <xf numFmtId="0" fontId="30" fillId="0" borderId="0" xfId="8" applyFont="1" applyFill="1"/>
    <xf numFmtId="165" fontId="30" fillId="0" borderId="0" xfId="8" applyNumberFormat="1" applyFont="1"/>
    <xf numFmtId="0" fontId="0" fillId="0" borderId="0" xfId="8" applyFont="1" applyFill="1" applyAlignment="1">
      <alignment horizontal="center"/>
    </xf>
    <xf numFmtId="0" fontId="0" fillId="0" borderId="0" xfId="8" applyFont="1" applyFill="1"/>
    <xf numFmtId="0" fontId="28" fillId="0" borderId="0" xfId="7" applyFill="1"/>
    <xf numFmtId="0" fontId="37" fillId="6" borderId="0" xfId="15" applyFont="1" applyFill="1" applyAlignment="1">
      <alignment vertical="center" wrapText="1"/>
    </xf>
    <xf numFmtId="0" fontId="37" fillId="6" borderId="0" xfId="15" applyFont="1" applyFill="1" applyAlignment="1">
      <alignment vertical="center"/>
    </xf>
    <xf numFmtId="0" fontId="37" fillId="6" borderId="0" xfId="15" applyFont="1" applyFill="1" applyAlignment="1">
      <alignment horizontal="left" vertical="center" wrapText="1"/>
    </xf>
    <xf numFmtId="0" fontId="37" fillId="0" borderId="0" xfId="15" applyFont="1" applyAlignment="1">
      <alignment vertical="center"/>
    </xf>
    <xf numFmtId="165" fontId="30" fillId="0" borderId="0" xfId="8" applyNumberFormat="1" applyFont="1"/>
    <xf numFmtId="0" fontId="28" fillId="0" borderId="0" xfId="7"/>
    <xf numFmtId="0" fontId="28" fillId="0" borderId="0" xfId="11" applyFill="1"/>
    <xf numFmtId="0" fontId="39" fillId="0" borderId="0" xfId="8" applyFont="1" applyFill="1" applyAlignment="1">
      <alignment horizontal="left"/>
    </xf>
    <xf numFmtId="0" fontId="28" fillId="0" borderId="0" xfId="8" applyFont="1" applyFill="1"/>
    <xf numFmtId="0" fontId="38" fillId="6" borderId="0" xfId="15" applyFont="1" applyFill="1" applyAlignment="1">
      <alignment vertical="center" wrapText="1"/>
    </xf>
    <xf numFmtId="164" fontId="28" fillId="0" borderId="2" xfId="8" applyNumberFormat="1" applyFont="1" applyFill="1" applyBorder="1" applyAlignment="1">
      <alignment horizontal="center"/>
    </xf>
    <xf numFmtId="0" fontId="29" fillId="0" borderId="0" xfId="0" applyFont="1"/>
    <xf numFmtId="0" fontId="38" fillId="6" borderId="0" xfId="15" applyFont="1" applyFill="1" applyAlignment="1">
      <alignment horizontal="left" vertical="center"/>
    </xf>
    <xf numFmtId="0" fontId="28" fillId="0" borderId="2" xfId="8" applyNumberFormat="1" applyFont="1" applyFill="1" applyBorder="1" applyAlignment="1">
      <alignment horizontal="center"/>
    </xf>
    <xf numFmtId="0" fontId="44" fillId="0" borderId="0" xfId="7" applyFont="1"/>
    <xf numFmtId="0" fontId="44" fillId="0" borderId="3" xfId="7" applyFont="1" applyBorder="1"/>
    <xf numFmtId="0" fontId="38" fillId="0" borderId="0" xfId="15" applyFont="1" applyAlignment="1">
      <alignment vertical="center"/>
    </xf>
    <xf numFmtId="0" fontId="30" fillId="0" borderId="1" xfId="8" applyFont="1" applyFill="1" applyBorder="1" applyAlignment="1">
      <alignment horizontal="center" wrapText="1"/>
    </xf>
    <xf numFmtId="0" fontId="28" fillId="6" borderId="4" xfId="7" applyFill="1" applyBorder="1"/>
    <xf numFmtId="0" fontId="41" fillId="6" borderId="4" xfId="7" applyFont="1" applyFill="1" applyBorder="1"/>
    <xf numFmtId="0" fontId="0" fillId="0" borderId="4" xfId="8" applyFont="1" applyBorder="1" applyAlignment="1">
      <alignment horizontal="left"/>
    </xf>
    <xf numFmtId="0" fontId="29" fillId="0" borderId="4" xfId="8" applyFont="1" applyBorder="1" applyAlignment="1">
      <alignment horizontal="left"/>
    </xf>
    <xf numFmtId="2" fontId="0" fillId="0" borderId="4" xfId="8" applyNumberFormat="1" applyFont="1" applyBorder="1" applyAlignment="1">
      <alignment horizontal="left"/>
    </xf>
    <xf numFmtId="0" fontId="0" fillId="0" borderId="5" xfId="8" applyFont="1" applyBorder="1" applyAlignment="1">
      <alignment horizontal="left"/>
    </xf>
    <xf numFmtId="0" fontId="29" fillId="0" borderId="5" xfId="8" applyFont="1" applyBorder="1" applyAlignment="1">
      <alignment horizontal="left"/>
    </xf>
    <xf numFmtId="0" fontId="29" fillId="0" borderId="8" xfId="8" applyFont="1" applyBorder="1" applyAlignment="1">
      <alignment horizontal="left"/>
    </xf>
    <xf numFmtId="164" fontId="0" fillId="6" borderId="0" xfId="0" applyNumberFormat="1" applyFill="1"/>
    <xf numFmtId="164" fontId="0" fillId="0" borderId="0" xfId="0" applyNumberFormat="1"/>
    <xf numFmtId="0" fontId="0" fillId="6" borderId="0" xfId="0" applyFill="1"/>
    <xf numFmtId="0" fontId="28" fillId="0" borderId="0" xfId="7"/>
    <xf numFmtId="0" fontId="28" fillId="0" borderId="0" xfId="7"/>
    <xf numFmtId="0" fontId="28" fillId="0" borderId="0" xfId="7"/>
    <xf numFmtId="0" fontId="28" fillId="0" borderId="0" xfId="7"/>
    <xf numFmtId="0" fontId="28" fillId="0" borderId="0" xfId="7"/>
    <xf numFmtId="0" fontId="28" fillId="0" borderId="0" xfId="7"/>
    <xf numFmtId="0" fontId="0" fillId="0" borderId="0" xfId="0"/>
    <xf numFmtId="164" fontId="28" fillId="0" borderId="0" xfId="7" applyNumberFormat="1"/>
    <xf numFmtId="164" fontId="28" fillId="0" borderId="0" xfId="7" applyNumberFormat="1"/>
    <xf numFmtId="2" fontId="0" fillId="0" borderId="0" xfId="0" applyNumberFormat="1"/>
    <xf numFmtId="164" fontId="28" fillId="0" borderId="0" xfId="7" applyNumberFormat="1" applyAlignment="1">
      <alignment horizontal="center"/>
    </xf>
    <xf numFmtId="164" fontId="28" fillId="0" borderId="0" xfId="7" applyNumberFormat="1"/>
    <xf numFmtId="164" fontId="28" fillId="0" borderId="0" xfId="7" applyNumberFormat="1" applyAlignment="1">
      <alignment horizontal="center"/>
    </xf>
    <xf numFmtId="164" fontId="28" fillId="0" borderId="0" xfId="7" applyNumberFormat="1" applyAlignment="1">
      <alignment horizontal="center"/>
    </xf>
    <xf numFmtId="164" fontId="28" fillId="0" borderId="0" xfId="7" applyNumberFormat="1" applyAlignment="1">
      <alignment horizontal="center"/>
    </xf>
    <xf numFmtId="164" fontId="28" fillId="0" borderId="0" xfId="7" applyNumberFormat="1" applyAlignment="1">
      <alignment horizontal="center"/>
    </xf>
    <xf numFmtId="164" fontId="28" fillId="0" borderId="0" xfId="7" applyNumberFormat="1" applyAlignment="1">
      <alignment horizontal="center"/>
    </xf>
    <xf numFmtId="164" fontId="28" fillId="0" borderId="0" xfId="7" applyNumberFormat="1" applyFill="1" applyAlignment="1">
      <alignment horizontal="center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28" fillId="0" borderId="0" xfId="7" applyNumberFormat="1" applyAlignment="1">
      <alignment horizontal="center"/>
    </xf>
    <xf numFmtId="164" fontId="28" fillId="0" borderId="0" xfId="7" applyNumberFormat="1" applyAlignment="1">
      <alignment horizontal="center"/>
    </xf>
    <xf numFmtId="164" fontId="28" fillId="0" borderId="0" xfId="7" applyNumberFormat="1"/>
    <xf numFmtId="0" fontId="28" fillId="0" borderId="0" xfId="7"/>
    <xf numFmtId="0" fontId="28" fillId="0" borderId="2" xfId="7" applyFont="1" applyBorder="1" applyAlignment="1">
      <alignment horizontal="left" vertical="center"/>
    </xf>
    <xf numFmtId="0" fontId="28" fillId="0" borderId="1" xfId="0" applyFont="1" applyBorder="1"/>
    <xf numFmtId="0" fontId="28" fillId="0" borderId="3" xfId="7" applyFont="1" applyBorder="1"/>
    <xf numFmtId="0" fontId="29" fillId="0" borderId="1" xfId="7" applyFont="1" applyBorder="1" applyAlignment="1">
      <alignment horizontal="right"/>
    </xf>
    <xf numFmtId="164" fontId="28" fillId="0" borderId="0" xfId="7" applyNumberFormat="1" applyFont="1" applyAlignment="1">
      <alignment horizontal="center"/>
    </xf>
    <xf numFmtId="0" fontId="28" fillId="0" borderId="0" xfId="7" applyFont="1"/>
    <xf numFmtId="164" fontId="28" fillId="0" borderId="0" xfId="7" applyNumberFormat="1" applyFont="1"/>
    <xf numFmtId="0" fontId="28" fillId="0" borderId="2" xfId="7" applyFont="1" applyBorder="1"/>
    <xf numFmtId="164" fontId="28" fillId="0" borderId="0" xfId="7" applyNumberFormat="1" applyFont="1" applyFill="1" applyAlignment="1">
      <alignment horizontal="center"/>
    </xf>
    <xf numFmtId="164" fontId="28" fillId="0" borderId="0" xfId="7" applyNumberFormat="1" applyFont="1" applyBorder="1"/>
    <xf numFmtId="0" fontId="28" fillId="0" borderId="0" xfId="7" applyFont="1" applyBorder="1"/>
    <xf numFmtId="166" fontId="30" fillId="0" borderId="0" xfId="8" applyNumberFormat="1" applyFont="1"/>
    <xf numFmtId="0" fontId="37" fillId="0" borderId="0" xfId="15" applyFont="1" applyFill="1" applyAlignment="1">
      <alignment vertical="center"/>
    </xf>
    <xf numFmtId="0" fontId="38" fillId="0" borderId="0" xfId="15" applyFont="1" applyFill="1" applyAlignment="1">
      <alignment vertical="center"/>
    </xf>
    <xf numFmtId="0" fontId="42" fillId="0" borderId="0" xfId="0" applyFont="1" applyFill="1" applyAlignment="1">
      <alignment vertical="center"/>
    </xf>
    <xf numFmtId="0" fontId="0" fillId="0" borderId="0" xfId="0" applyFill="1"/>
    <xf numFmtId="0" fontId="0" fillId="0" borderId="3" xfId="0" applyFill="1" applyBorder="1"/>
    <xf numFmtId="164" fontId="0" fillId="0" borderId="0" xfId="0" applyNumberFormat="1" applyFill="1"/>
    <xf numFmtId="0" fontId="28" fillId="0" borderId="0" xfId="7"/>
    <xf numFmtId="165" fontId="30" fillId="0" borderId="0" xfId="8" applyNumberFormat="1" applyFont="1"/>
    <xf numFmtId="0" fontId="30" fillId="0" borderId="0" xfId="8" applyFont="1"/>
    <xf numFmtId="0" fontId="28" fillId="0" borderId="2" xfId="7" applyBorder="1" applyAlignment="1">
      <alignment horizontal="left" vertical="center"/>
    </xf>
    <xf numFmtId="0" fontId="28" fillId="0" borderId="0" xfId="8" applyFont="1" applyFill="1" applyAlignment="1">
      <alignment horizontal="center"/>
    </xf>
    <xf numFmtId="0" fontId="54" fillId="0" borderId="2" xfId="7" applyFont="1" applyBorder="1"/>
    <xf numFmtId="1" fontId="0" fillId="0" borderId="0" xfId="8" applyNumberFormat="1" applyFont="1" applyAlignment="1">
      <alignment horizontal="center"/>
    </xf>
    <xf numFmtId="164" fontId="0" fillId="0" borderId="0" xfId="8" applyNumberFormat="1" applyFont="1" applyAlignment="1">
      <alignment horizontal="center"/>
    </xf>
    <xf numFmtId="1" fontId="28" fillId="0" borderId="0" xfId="11" applyNumberFormat="1" applyFill="1"/>
    <xf numFmtId="164" fontId="28" fillId="0" borderId="12" xfId="7" applyNumberFormat="1" applyFont="1" applyBorder="1" applyAlignment="1">
      <alignment horizontal="center"/>
    </xf>
    <xf numFmtId="164" fontId="28" fillId="0" borderId="10" xfId="7" applyNumberFormat="1" applyFont="1" applyBorder="1" applyAlignment="1">
      <alignment horizontal="center"/>
    </xf>
    <xf numFmtId="164" fontId="29" fillId="0" borderId="0" xfId="7" applyNumberFormat="1" applyFont="1" applyAlignment="1">
      <alignment horizontal="center"/>
    </xf>
    <xf numFmtId="0" fontId="28" fillId="0" borderId="2" xfId="7" quotePrefix="1" applyFont="1" applyBorder="1"/>
    <xf numFmtId="164" fontId="29" fillId="0" borderId="0" xfId="7" applyNumberFormat="1" applyFont="1"/>
    <xf numFmtId="167" fontId="30" fillId="0" borderId="2" xfId="8" applyNumberFormat="1" applyFont="1" applyBorder="1"/>
    <xf numFmtId="0" fontId="30" fillId="0" borderId="2" xfId="8" applyFont="1" applyBorder="1"/>
    <xf numFmtId="164" fontId="28" fillId="6" borderId="0" xfId="7" applyNumberFormat="1" applyFont="1" applyFill="1" applyAlignment="1">
      <alignment horizontal="center"/>
    </xf>
    <xf numFmtId="0" fontId="28" fillId="0" borderId="7" xfId="8" applyBorder="1" applyAlignment="1">
      <alignment horizontal="center"/>
    </xf>
    <xf numFmtId="0" fontId="28" fillId="5" borderId="4" xfId="8" quotePrefix="1" applyNumberFormat="1" applyFill="1" applyBorder="1" applyAlignment="1">
      <alignment horizontal="left"/>
    </xf>
    <xf numFmtId="2" fontId="28" fillId="4" borderId="6" xfId="8" applyNumberFormat="1" applyFill="1" applyBorder="1" applyAlignment="1">
      <alignment horizontal="center"/>
    </xf>
    <xf numFmtId="0" fontId="43" fillId="0" borderId="4" xfId="7" applyFont="1" applyBorder="1" applyAlignment="1">
      <alignment horizontal="left" vertical="center"/>
    </xf>
    <xf numFmtId="0" fontId="29" fillId="0" borderId="0" xfId="7" applyFont="1" applyAlignment="1">
      <alignment horizontal="right"/>
    </xf>
    <xf numFmtId="0" fontId="28" fillId="5" borderId="4" xfId="8" applyFill="1" applyBorder="1" applyAlignment="1">
      <alignment horizontal="left"/>
    </xf>
    <xf numFmtId="0" fontId="28" fillId="5" borderId="6" xfId="8" applyFill="1" applyBorder="1" applyAlignment="1">
      <alignment horizontal="left"/>
    </xf>
    <xf numFmtId="0" fontId="28" fillId="5" borderId="9" xfId="8" applyFill="1" applyBorder="1" applyAlignment="1">
      <alignment horizontal="left"/>
    </xf>
    <xf numFmtId="0" fontId="28" fillId="5" borderId="4" xfId="8" applyNumberFormat="1" applyFill="1" applyBorder="1" applyAlignment="1">
      <alignment horizontal="left"/>
    </xf>
    <xf numFmtId="0" fontId="28" fillId="0" borderId="13" xfId="8" applyBorder="1" applyAlignment="1">
      <alignment horizontal="center"/>
    </xf>
    <xf numFmtId="0" fontId="28" fillId="0" borderId="5" xfId="8" applyBorder="1" applyAlignment="1">
      <alignment horizontal="center"/>
    </xf>
    <xf numFmtId="0" fontId="0" fillId="9" borderId="0" xfId="0" applyFill="1"/>
    <xf numFmtId="164" fontId="29" fillId="0" borderId="0" xfId="0" applyNumberFormat="1" applyFont="1"/>
    <xf numFmtId="2" fontId="29" fillId="0" borderId="0" xfId="7" applyNumberFormat="1" applyFont="1" applyAlignment="1">
      <alignment horizontal="center"/>
    </xf>
    <xf numFmtId="0" fontId="7" fillId="6" borderId="0" xfId="108" applyFill="1"/>
    <xf numFmtId="166" fontId="7" fillId="6" borderId="0" xfId="108" applyNumberFormat="1" applyFill="1"/>
    <xf numFmtId="0" fontId="7" fillId="0" borderId="0" xfId="108"/>
    <xf numFmtId="0" fontId="51" fillId="6" borderId="0" xfId="108" applyFont="1" applyFill="1" applyAlignment="1">
      <alignment horizontal="center"/>
    </xf>
    <xf numFmtId="0" fontId="37" fillId="6" borderId="0" xfId="109" applyFont="1" applyFill="1" applyAlignment="1">
      <alignment vertical="center" wrapText="1"/>
    </xf>
    <xf numFmtId="2" fontId="7" fillId="6" borderId="11" xfId="108" applyNumberFormat="1" applyFill="1" applyBorder="1" applyAlignment="1">
      <alignment horizontal="center"/>
    </xf>
    <xf numFmtId="2" fontId="7" fillId="0" borderId="0" xfId="108" applyNumberFormat="1"/>
    <xf numFmtId="0" fontId="7" fillId="6" borderId="11" xfId="108" applyFill="1" applyBorder="1"/>
    <xf numFmtId="2" fontId="0" fillId="0" borderId="0" xfId="0" applyNumberFormat="1" applyAlignment="1">
      <alignment horizontal="center"/>
    </xf>
    <xf numFmtId="2" fontId="7" fillId="6" borderId="0" xfId="108" applyNumberFormat="1" applyFill="1"/>
    <xf numFmtId="0" fontId="7" fillId="0" borderId="4" xfId="110" applyBorder="1"/>
    <xf numFmtId="0" fontId="7" fillId="0" borderId="5" xfId="110" applyBorder="1"/>
    <xf numFmtId="0" fontId="40" fillId="6" borderId="4" xfId="110" applyFont="1" applyFill="1" applyBorder="1"/>
    <xf numFmtId="0" fontId="0" fillId="10" borderId="0" xfId="0" applyFill="1"/>
    <xf numFmtId="2" fontId="6" fillId="6" borderId="11" xfId="108" applyNumberFormat="1" applyFont="1" applyFill="1" applyBorder="1" applyAlignment="1">
      <alignment horizontal="center"/>
    </xf>
    <xf numFmtId="0" fontId="28" fillId="10" borderId="4" xfId="8" quotePrefix="1" applyNumberFormat="1" applyFill="1" applyBorder="1" applyAlignment="1">
      <alignment horizontal="left"/>
    </xf>
    <xf numFmtId="0" fontId="28" fillId="0" borderId="2" xfId="7" quotePrefix="1" applyFont="1" applyBorder="1" applyAlignment="1">
      <alignment horizontal="left" vertical="center" wrapText="1"/>
    </xf>
    <xf numFmtId="0" fontId="7" fillId="6" borderId="0" xfId="108" applyFill="1" applyBorder="1"/>
    <xf numFmtId="2" fontId="7" fillId="6" borderId="0" xfId="108" applyNumberFormat="1" applyFill="1" applyBorder="1" applyAlignment="1">
      <alignment horizontal="center"/>
    </xf>
    <xf numFmtId="2" fontId="7" fillId="0" borderId="0" xfId="108" applyNumberFormat="1" applyBorder="1" applyAlignment="1">
      <alignment horizontal="center"/>
    </xf>
    <xf numFmtId="0" fontId="7" fillId="6" borderId="2" xfId="108" applyFill="1" applyBorder="1"/>
    <xf numFmtId="0" fontId="7" fillId="6" borderId="2" xfId="108" quotePrefix="1" applyFill="1" applyBorder="1"/>
    <xf numFmtId="0" fontId="28" fillId="0" borderId="2" xfId="7" quotePrefix="1" applyFont="1" applyBorder="1" applyAlignment="1">
      <alignment horizontal="left" vertical="center"/>
    </xf>
    <xf numFmtId="2" fontId="7" fillId="6" borderId="0" xfId="108" applyNumberFormat="1" applyFill="1" applyAlignment="1">
      <alignment horizontal="center"/>
    </xf>
    <xf numFmtId="167" fontId="30" fillId="11" borderId="2" xfId="8" applyNumberFormat="1" applyFont="1" applyFill="1" applyBorder="1"/>
    <xf numFmtId="0" fontId="30" fillId="11" borderId="0" xfId="8" applyFont="1" applyFill="1"/>
    <xf numFmtId="2" fontId="7" fillId="12" borderId="0" xfId="108" applyNumberFormat="1" applyFill="1" applyBorder="1" applyAlignment="1">
      <alignment horizontal="center"/>
    </xf>
    <xf numFmtId="2" fontId="7" fillId="12" borderId="0" xfId="108" applyNumberFormat="1" applyFill="1" applyAlignment="1">
      <alignment horizontal="center"/>
    </xf>
    <xf numFmtId="0" fontId="28" fillId="9" borderId="4" xfId="8" applyFill="1" applyBorder="1" applyAlignment="1">
      <alignment horizontal="left"/>
    </xf>
    <xf numFmtId="0" fontId="28" fillId="9" borderId="6" xfId="8" applyFill="1" applyBorder="1" applyAlignment="1">
      <alignment horizontal="left"/>
    </xf>
    <xf numFmtId="0" fontId="28" fillId="9" borderId="4" xfId="8" quotePrefix="1" applyNumberFormat="1" applyFill="1" applyBorder="1" applyAlignment="1">
      <alignment horizontal="left"/>
    </xf>
    <xf numFmtId="2" fontId="28" fillId="9" borderId="6" xfId="8" applyNumberFormat="1" applyFill="1" applyBorder="1" applyAlignment="1">
      <alignment horizontal="center"/>
    </xf>
    <xf numFmtId="2" fontId="28" fillId="4" borderId="0" xfId="8" applyNumberFormat="1" applyFill="1" applyAlignment="1">
      <alignment horizontal="center"/>
    </xf>
    <xf numFmtId="2" fontId="28" fillId="9" borderId="0" xfId="8" applyNumberFormat="1" applyFill="1" applyAlignment="1">
      <alignment horizontal="center"/>
    </xf>
    <xf numFmtId="0" fontId="28" fillId="9" borderId="0" xfId="7" applyFill="1" applyAlignment="1">
      <alignment horizontal="center"/>
    </xf>
    <xf numFmtId="0" fontId="28" fillId="4" borderId="0" xfId="7" applyFill="1" applyAlignment="1">
      <alignment horizontal="center"/>
    </xf>
    <xf numFmtId="0" fontId="5" fillId="6" borderId="2" xfId="108" quotePrefix="1" applyFont="1" applyFill="1" applyBorder="1"/>
    <xf numFmtId="0" fontId="28" fillId="0" borderId="0" xfId="0" applyFont="1" applyBorder="1"/>
    <xf numFmtId="0" fontId="52" fillId="0" borderId="0" xfId="0" applyFont="1" applyBorder="1"/>
    <xf numFmtId="0" fontId="50" fillId="0" borderId="0" xfId="0" applyFont="1" applyBorder="1"/>
    <xf numFmtId="0" fontId="48" fillId="0" borderId="0" xfId="0" applyFont="1" applyBorder="1"/>
    <xf numFmtId="0" fontId="28" fillId="0" borderId="0" xfId="0" applyFont="1" applyBorder="1" applyAlignment="1">
      <alignment horizontal="center"/>
    </xf>
    <xf numFmtId="168" fontId="28" fillId="0" borderId="0" xfId="0" applyNumberFormat="1" applyFont="1" applyBorder="1"/>
    <xf numFmtId="164" fontId="28" fillId="0" borderId="0" xfId="0" applyNumberFormat="1" applyFont="1" applyBorder="1" applyAlignment="1">
      <alignment horizontal="center"/>
    </xf>
    <xf numFmtId="0" fontId="0" fillId="0" borderId="0" xfId="0" applyBorder="1"/>
    <xf numFmtId="164" fontId="28" fillId="0" borderId="16" xfId="0" applyNumberFormat="1" applyFont="1" applyBorder="1" applyAlignment="1">
      <alignment horizontal="center"/>
    </xf>
    <xf numFmtId="164" fontId="28" fillId="0" borderId="17" xfId="0" applyNumberFormat="1" applyFont="1" applyBorder="1" applyAlignment="1">
      <alignment horizontal="center"/>
    </xf>
    <xf numFmtId="164" fontId="28" fillId="0" borderId="19" xfId="0" applyNumberFormat="1" applyFont="1" applyBorder="1" applyAlignment="1">
      <alignment horizontal="center"/>
    </xf>
    <xf numFmtId="164" fontId="28" fillId="0" borderId="1" xfId="0" applyNumberFormat="1" applyFont="1" applyBorder="1" applyAlignment="1">
      <alignment horizontal="center"/>
    </xf>
    <xf numFmtId="164" fontId="28" fillId="0" borderId="21" xfId="0" applyNumberFormat="1" applyFont="1" applyBorder="1" applyAlignment="1">
      <alignment horizontal="center"/>
    </xf>
    <xf numFmtId="168" fontId="28" fillId="0" borderId="22" xfId="0" applyNumberFormat="1" applyFont="1" applyBorder="1"/>
    <xf numFmtId="168" fontId="28" fillId="0" borderId="23" xfId="0" applyNumberFormat="1" applyFont="1" applyBorder="1"/>
    <xf numFmtId="168" fontId="28" fillId="0" borderId="24" xfId="0" applyNumberFormat="1" applyFont="1" applyBorder="1"/>
    <xf numFmtId="0" fontId="28" fillId="0" borderId="25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8" fillId="0" borderId="27" xfId="0" applyFont="1" applyBorder="1" applyAlignment="1">
      <alignment horizontal="center"/>
    </xf>
    <xf numFmtId="14" fontId="28" fillId="0" borderId="0" xfId="0" applyNumberFormat="1" applyFont="1" applyBorder="1"/>
    <xf numFmtId="14" fontId="28" fillId="0" borderId="15" xfId="0" applyNumberFormat="1" applyFont="1" applyBorder="1"/>
    <xf numFmtId="14" fontId="28" fillId="0" borderId="18" xfId="0" applyNumberFormat="1" applyFont="1" applyBorder="1"/>
    <xf numFmtId="14" fontId="28" fillId="0" borderId="20" xfId="0" applyNumberFormat="1" applyFont="1" applyBorder="1"/>
    <xf numFmtId="0" fontId="4" fillId="0" borderId="0" xfId="108" applyFont="1"/>
    <xf numFmtId="0" fontId="4" fillId="0" borderId="4" xfId="111" applyBorder="1"/>
    <xf numFmtId="0" fontId="4" fillId="0" borderId="4" xfId="111" quotePrefix="1" applyBorder="1"/>
    <xf numFmtId="0" fontId="4" fillId="0" borderId="5" xfId="111" applyBorder="1"/>
    <xf numFmtId="2" fontId="28" fillId="6" borderId="4" xfId="7" applyNumberFormat="1" applyFill="1" applyBorder="1"/>
    <xf numFmtId="2" fontId="28" fillId="4" borderId="0" xfId="8" applyNumberFormat="1" applyFill="1" applyAlignment="1">
      <alignment horizontal="left"/>
    </xf>
    <xf numFmtId="2" fontId="28" fillId="13" borderId="0" xfId="8" applyNumberFormat="1" applyFill="1" applyAlignment="1">
      <alignment horizontal="left"/>
    </xf>
    <xf numFmtId="0" fontId="28" fillId="10" borderId="4" xfId="7" applyFill="1" applyBorder="1"/>
    <xf numFmtId="2" fontId="28" fillId="15" borderId="0" xfId="8" applyNumberFormat="1" applyFill="1" applyAlignment="1">
      <alignment horizontal="left"/>
    </xf>
    <xf numFmtId="2" fontId="28" fillId="0" borderId="0" xfId="8" applyNumberFormat="1" applyFill="1" applyAlignment="1">
      <alignment horizontal="left"/>
    </xf>
    <xf numFmtId="2" fontId="28" fillId="0" borderId="0" xfId="8" applyNumberFormat="1" applyFill="1" applyBorder="1" applyAlignment="1">
      <alignment horizontal="center"/>
    </xf>
    <xf numFmtId="0" fontId="29" fillId="0" borderId="0" xfId="7" applyFont="1"/>
    <xf numFmtId="2" fontId="28" fillId="9" borderId="0" xfId="8" applyNumberFormat="1" applyFill="1" applyAlignment="1">
      <alignment horizontal="left"/>
    </xf>
    <xf numFmtId="2" fontId="28" fillId="10" borderId="0" xfId="8" applyNumberFormat="1" applyFill="1" applyAlignment="1">
      <alignment horizontal="left"/>
    </xf>
    <xf numFmtId="0" fontId="40" fillId="6" borderId="4" xfId="111" applyFont="1" applyFill="1" applyBorder="1"/>
    <xf numFmtId="2" fontId="4" fillId="0" borderId="4" xfId="111" applyNumberFormat="1" applyBorder="1"/>
    <xf numFmtId="2" fontId="28" fillId="4" borderId="0" xfId="8" applyNumberFormat="1" applyFill="1" applyBorder="1" applyAlignment="1">
      <alignment horizontal="center"/>
    </xf>
    <xf numFmtId="0" fontId="43" fillId="0" borderId="4" xfId="0" applyFont="1" applyBorder="1" applyAlignment="1">
      <alignment horizontal="left" vertical="center"/>
    </xf>
    <xf numFmtId="0" fontId="0" fillId="0" borderId="18" xfId="0" applyBorder="1"/>
    <xf numFmtId="0" fontId="0" fillId="0" borderId="19" xfId="0" applyBorder="1"/>
    <xf numFmtId="0" fontId="29" fillId="0" borderId="18" xfId="0" applyFont="1" applyBorder="1"/>
    <xf numFmtId="2" fontId="0" fillId="14" borderId="0" xfId="0" applyNumberFormat="1" applyFill="1"/>
    <xf numFmtId="2" fontId="0" fillId="14" borderId="19" xfId="0" applyNumberFormat="1" applyFill="1" applyBorder="1"/>
    <xf numFmtId="2" fontId="0" fillId="13" borderId="0" xfId="0" applyNumberFormat="1" applyFill="1"/>
    <xf numFmtId="2" fontId="0" fillId="13" borderId="19" xfId="0" applyNumberFormat="1" applyFill="1" applyBorder="1"/>
    <xf numFmtId="0" fontId="29" fillId="0" borderId="20" xfId="0" applyFont="1" applyBorder="1"/>
    <xf numFmtId="2" fontId="0" fillId="13" borderId="1" xfId="0" applyNumberFormat="1" applyFill="1" applyBorder="1"/>
    <xf numFmtId="2" fontId="0" fillId="13" borderId="21" xfId="0" applyNumberFormat="1" applyFill="1" applyBorder="1"/>
    <xf numFmtId="0" fontId="29" fillId="0" borderId="15" xfId="0" applyFont="1" applyBorder="1"/>
    <xf numFmtId="2" fontId="0" fillId="14" borderId="16" xfId="0" applyNumberFormat="1" applyFill="1" applyBorder="1"/>
    <xf numFmtId="164" fontId="0" fillId="14" borderId="17" xfId="0" applyNumberFormat="1" applyFill="1" applyBorder="1"/>
    <xf numFmtId="2" fontId="0" fillId="16" borderId="0" xfId="0" applyNumberFormat="1" applyFill="1"/>
    <xf numFmtId="164" fontId="0" fillId="16" borderId="19" xfId="0" applyNumberFormat="1" applyFill="1" applyBorder="1"/>
    <xf numFmtId="2" fontId="0" fillId="16" borderId="19" xfId="0" applyNumberFormat="1" applyFill="1" applyBorder="1"/>
    <xf numFmtId="0" fontId="0" fillId="0" borderId="1" xfId="0" applyBorder="1"/>
    <xf numFmtId="0" fontId="0" fillId="0" borderId="21" xfId="0" applyBorder="1"/>
    <xf numFmtId="0" fontId="28" fillId="6" borderId="28" xfId="7" applyFill="1" applyBorder="1"/>
    <xf numFmtId="0" fontId="0" fillId="0" borderId="28" xfId="8" applyFont="1" applyBorder="1" applyAlignment="1">
      <alignment horizontal="left"/>
    </xf>
    <xf numFmtId="0" fontId="28" fillId="0" borderId="0" xfId="7" applyBorder="1"/>
    <xf numFmtId="0" fontId="4" fillId="0" borderId="0" xfId="111"/>
    <xf numFmtId="169" fontId="4" fillId="0" borderId="0" xfId="111" applyNumberFormat="1"/>
    <xf numFmtId="164" fontId="4" fillId="0" borderId="0" xfId="111" applyNumberFormat="1"/>
    <xf numFmtId="0" fontId="4" fillId="0" borderId="0" xfId="111" applyBorder="1"/>
    <xf numFmtId="0" fontId="4" fillId="6" borderId="0" xfId="111" applyFill="1" applyBorder="1"/>
    <xf numFmtId="14" fontId="4" fillId="0" borderId="0" xfId="111" applyNumberFormat="1"/>
    <xf numFmtId="0" fontId="28" fillId="9" borderId="0" xfId="0" applyFont="1" applyFill="1" applyBorder="1" applyAlignment="1">
      <alignment horizontal="center"/>
    </xf>
    <xf numFmtId="164" fontId="28" fillId="9" borderId="16" xfId="0" applyNumberFormat="1" applyFont="1" applyFill="1" applyBorder="1" applyAlignment="1">
      <alignment horizontal="center"/>
    </xf>
    <xf numFmtId="164" fontId="28" fillId="9" borderId="17" xfId="0" applyNumberFormat="1" applyFont="1" applyFill="1" applyBorder="1" applyAlignment="1">
      <alignment horizontal="center"/>
    </xf>
    <xf numFmtId="164" fontId="28" fillId="9" borderId="0" xfId="0" applyNumberFormat="1" applyFont="1" applyFill="1" applyBorder="1" applyAlignment="1">
      <alignment horizontal="center"/>
    </xf>
    <xf numFmtId="164" fontId="28" fillId="9" borderId="19" xfId="0" applyNumberFormat="1" applyFont="1" applyFill="1" applyBorder="1" applyAlignment="1">
      <alignment horizontal="center"/>
    </xf>
    <xf numFmtId="164" fontId="28" fillId="9" borderId="1" xfId="0" applyNumberFormat="1" applyFont="1" applyFill="1" applyBorder="1" applyAlignment="1">
      <alignment horizontal="center"/>
    </xf>
    <xf numFmtId="164" fontId="28" fillId="9" borderId="21" xfId="0" applyNumberFormat="1" applyFont="1" applyFill="1" applyBorder="1" applyAlignment="1">
      <alignment horizontal="center"/>
    </xf>
    <xf numFmtId="0" fontId="3" fillId="6" borderId="14" xfId="108" applyFont="1" applyFill="1" applyBorder="1"/>
    <xf numFmtId="0" fontId="3" fillId="6" borderId="2" xfId="108" applyFont="1" applyFill="1" applyBorder="1"/>
    <xf numFmtId="0" fontId="3" fillId="6" borderId="2" xfId="108" quotePrefix="1" applyFont="1" applyFill="1" applyBorder="1"/>
    <xf numFmtId="0" fontId="3" fillId="0" borderId="0" xfId="111" applyFont="1"/>
    <xf numFmtId="0" fontId="3" fillId="0" borderId="0" xfId="108" applyFont="1"/>
    <xf numFmtId="0" fontId="2" fillId="6" borderId="2" xfId="108" applyFont="1" applyFill="1" applyBorder="1"/>
    <xf numFmtId="0" fontId="1" fillId="0" borderId="0" xfId="111" applyFont="1"/>
    <xf numFmtId="0" fontId="1" fillId="0" borderId="0" xfId="108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38" fillId="6" borderId="0" xfId="15" applyFont="1" applyFill="1" applyAlignment="1">
      <alignment horizontal="left" vertical="center" wrapText="1"/>
    </xf>
    <xf numFmtId="0" fontId="38" fillId="6" borderId="0" xfId="109" applyFont="1" applyFill="1" applyAlignment="1">
      <alignment horizontal="left" vertical="center" wrapText="1"/>
    </xf>
    <xf numFmtId="0" fontId="29" fillId="0" borderId="0" xfId="7" applyFont="1" applyBorder="1" applyAlignment="1">
      <alignment horizontal="center"/>
    </xf>
    <xf numFmtId="0" fontId="38" fillId="6" borderId="4" xfId="111" applyFont="1" applyFill="1" applyBorder="1" applyAlignment="1">
      <alignment horizontal="left" vertical="center" wrapText="1"/>
    </xf>
    <xf numFmtId="0" fontId="29" fillId="0" borderId="25" xfId="0" applyFont="1" applyBorder="1" applyAlignment="1">
      <alignment horizontal="center"/>
    </xf>
    <xf numFmtId="0" fontId="29" fillId="0" borderId="26" xfId="0" applyFont="1" applyBorder="1" applyAlignment="1">
      <alignment horizontal="center"/>
    </xf>
    <xf numFmtId="0" fontId="29" fillId="0" borderId="27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9" fillId="0" borderId="0" xfId="7" applyFont="1" applyAlignment="1">
      <alignment horizontal="center"/>
    </xf>
    <xf numFmtId="0" fontId="38" fillId="6" borderId="4" xfId="110" applyFont="1" applyFill="1" applyBorder="1" applyAlignment="1">
      <alignment horizontal="left" vertical="center" wrapText="1"/>
    </xf>
  </cellXfs>
  <cellStyles count="112">
    <cellStyle name="40% - Accent1 2" xfId="12" xr:uid="{00000000-0005-0000-0000-000000000000}"/>
    <cellStyle name="40% - Accent1 2 10" xfId="88" xr:uid="{00000000-0005-0000-0000-000001000000}"/>
    <cellStyle name="40% - Accent1 2 11" xfId="102" xr:uid="{9EF1693A-85D1-4BFA-986E-2DC1FBA77F4E}"/>
    <cellStyle name="40% - Accent1 2 2" xfId="19" xr:uid="{00000000-0005-0000-0000-000002000000}"/>
    <cellStyle name="40% - Accent1 2 2 2" xfId="34" xr:uid="{00000000-0005-0000-0000-000003000000}"/>
    <cellStyle name="40% - Accent1 2 3" xfId="47" xr:uid="{00000000-0005-0000-0000-000004000000}"/>
    <cellStyle name="40% - Accent1 2 4" xfId="55" xr:uid="{00000000-0005-0000-0000-000005000000}"/>
    <cellStyle name="40% - Accent1 2 5" xfId="28" xr:uid="{00000000-0005-0000-0000-000006000000}"/>
    <cellStyle name="40% - Accent1 2 6" xfId="62" xr:uid="{00000000-0005-0000-0000-000007000000}"/>
    <cellStyle name="40% - Accent1 2 7" xfId="68" xr:uid="{00000000-0005-0000-0000-000008000000}"/>
    <cellStyle name="40% - Accent1 2 8" xfId="78" xr:uid="{00000000-0005-0000-0000-000009000000}"/>
    <cellStyle name="40% - Accent1 2 9" xfId="86" xr:uid="{00000000-0005-0000-0000-00000A000000}"/>
    <cellStyle name="40% - Accent1 3" xfId="17" xr:uid="{00000000-0005-0000-0000-00000B000000}"/>
    <cellStyle name="40% - Accent1 3 2" xfId="32" xr:uid="{00000000-0005-0000-0000-00000C000000}"/>
    <cellStyle name="40% - Accent1 4" xfId="41" xr:uid="{00000000-0005-0000-0000-00000D000000}"/>
    <cellStyle name="40% - Accent1 5" xfId="48" xr:uid="{00000000-0005-0000-0000-00000E000000}"/>
    <cellStyle name="60% - Accent6 2" xfId="9" xr:uid="{00000000-0005-0000-0000-00000F000000}"/>
    <cellStyle name="ANCLAS,REZONES Y SUS PARTES,DE FUNDICION,DE HIERRO O DE ACERO" xfId="1" xr:uid="{00000000-0005-0000-0000-000010000000}"/>
    <cellStyle name="ANCLAS,REZONES Y SUS PARTES,DE FUNDICION,DE HIERRO O DE ACERO 2" xfId="8" xr:uid="{00000000-0005-0000-0000-000011000000}"/>
    <cellStyle name="Bad 2" xfId="56" xr:uid="{00000000-0005-0000-0000-000012000000}"/>
    <cellStyle name="Comma 2" xfId="79" xr:uid="{00000000-0005-0000-0000-000013000000}"/>
    <cellStyle name="diskette" xfId="2" xr:uid="{00000000-0005-0000-0000-000014000000}"/>
    <cellStyle name="Hyperlink 2" xfId="49" xr:uid="{00000000-0005-0000-0000-000015000000}"/>
    <cellStyle name="Neutral 2" xfId="103" xr:uid="{F6E838F5-9D66-4755-A642-5A05D9C7FF71}"/>
    <cellStyle name="Normal" xfId="0" builtinId="0"/>
    <cellStyle name="Normal 10" xfId="87" xr:uid="{00000000-0005-0000-0000-000017000000}"/>
    <cellStyle name="Normal 11" xfId="96" xr:uid="{00000000-0005-0000-0000-000018000000}"/>
    <cellStyle name="Normal 12" xfId="97" xr:uid="{00000000-0005-0000-0000-000019000000}"/>
    <cellStyle name="Normal 13" xfId="104" xr:uid="{268982E3-203B-4841-AA05-3111A04140EC}"/>
    <cellStyle name="Normal 13 2" xfId="98" xr:uid="{E3C3DD22-7476-4B65-B7B9-62979F268F6F}"/>
    <cellStyle name="Normal 13 2 2" xfId="100" xr:uid="{2D206947-7364-403B-A699-5B7C83934DFD}"/>
    <cellStyle name="Normal 13 2 2 2" xfId="108" xr:uid="{5EE4A0FB-269A-4392-96C4-35B7F649F5CE}"/>
    <cellStyle name="Normal 2" xfId="3" xr:uid="{00000000-0005-0000-0000-00001A000000}"/>
    <cellStyle name="Normal 2 2" xfId="7" xr:uid="{00000000-0005-0000-0000-00001B000000}"/>
    <cellStyle name="Normal 2 3" xfId="26" xr:uid="{00000000-0005-0000-0000-00001C000000}"/>
    <cellStyle name="Normal 3" xfId="4" xr:uid="{00000000-0005-0000-0000-00001D000000}"/>
    <cellStyle name="Normal 3 2" xfId="13" xr:uid="{00000000-0005-0000-0000-00001E000000}"/>
    <cellStyle name="Normal 3 3" xfId="77" xr:uid="{00000000-0005-0000-0000-00001F000000}"/>
    <cellStyle name="Normal 3 4" xfId="80" xr:uid="{00000000-0005-0000-0000-000020000000}"/>
    <cellStyle name="Normal 4" xfId="5" xr:uid="{00000000-0005-0000-0000-000021000000}"/>
    <cellStyle name="Normal 5" xfId="6" xr:uid="{00000000-0005-0000-0000-000022000000}"/>
    <cellStyle name="Normal 5 10" xfId="57" xr:uid="{00000000-0005-0000-0000-000023000000}"/>
    <cellStyle name="Normal 5 11" xfId="63" xr:uid="{00000000-0005-0000-0000-000024000000}"/>
    <cellStyle name="Normal 5 12" xfId="72" xr:uid="{00000000-0005-0000-0000-000025000000}"/>
    <cellStyle name="Normal 5 13" xfId="81" xr:uid="{00000000-0005-0000-0000-000026000000}"/>
    <cellStyle name="Normal 5 14" xfId="89" xr:uid="{00000000-0005-0000-0000-000027000000}"/>
    <cellStyle name="Normal 5 2" xfId="11" xr:uid="{00000000-0005-0000-0000-000028000000}"/>
    <cellStyle name="Normal 5 3" xfId="14" xr:uid="{00000000-0005-0000-0000-000029000000}"/>
    <cellStyle name="Normal 5 3 10" xfId="90" xr:uid="{00000000-0005-0000-0000-00002A000000}"/>
    <cellStyle name="Normal 5 3 2" xfId="20" xr:uid="{00000000-0005-0000-0000-00002B000000}"/>
    <cellStyle name="Normal 5 3 2 2" xfId="35" xr:uid="{00000000-0005-0000-0000-00002C000000}"/>
    <cellStyle name="Normal 5 3 2 3" xfId="95" xr:uid="{00000000-0005-0000-0000-00002D000000}"/>
    <cellStyle name="Normal 5 3 3" xfId="44" xr:uid="{00000000-0005-0000-0000-00002E000000}"/>
    <cellStyle name="Normal 5 3 4" xfId="52" xr:uid="{00000000-0005-0000-0000-00002F000000}"/>
    <cellStyle name="Normal 5 3 5" xfId="29" xr:uid="{00000000-0005-0000-0000-000030000000}"/>
    <cellStyle name="Normal 5 3 6" xfId="59" xr:uid="{00000000-0005-0000-0000-000031000000}"/>
    <cellStyle name="Normal 5 3 7" xfId="65" xr:uid="{00000000-0005-0000-0000-000032000000}"/>
    <cellStyle name="Normal 5 3 8" xfId="74" xr:uid="{00000000-0005-0000-0000-000033000000}"/>
    <cellStyle name="Normal 5 3 9" xfId="83" xr:uid="{00000000-0005-0000-0000-000034000000}"/>
    <cellStyle name="Normal 5 4" xfId="15" xr:uid="{00000000-0005-0000-0000-000035000000}"/>
    <cellStyle name="Normal 5 4 10" xfId="76" xr:uid="{00000000-0005-0000-0000-000036000000}"/>
    <cellStyle name="Normal 5 4 11" xfId="85" xr:uid="{00000000-0005-0000-0000-000037000000}"/>
    <cellStyle name="Normal 5 4 12" xfId="91" xr:uid="{00000000-0005-0000-0000-000038000000}"/>
    <cellStyle name="Normal 5 4 13" xfId="99" xr:uid="{6629C48B-3A44-4468-9F85-7E0FF1C4993D}"/>
    <cellStyle name="Normal 5 4 13 2" xfId="101" xr:uid="{3BAC2B0A-F428-451D-8C43-4731B88F5F3A}"/>
    <cellStyle name="Normal 5 4 13 2 2" xfId="109" xr:uid="{00C1538D-EF97-4418-944F-8E40A93DF327}"/>
    <cellStyle name="Normal 5 4 14" xfId="107" xr:uid="{E534C013-86F2-4B52-B1CD-83578C56254D}"/>
    <cellStyle name="Normal 5 4 2" xfId="16" xr:uid="{00000000-0005-0000-0000-000039000000}"/>
    <cellStyle name="Normal 5 4 2 2" xfId="31" xr:uid="{00000000-0005-0000-0000-00003A000000}"/>
    <cellStyle name="Normal 5 4 2 3" xfId="106" xr:uid="{2CA2517F-6BAD-4E4E-8351-24A80A15CDD9}"/>
    <cellStyle name="Normal 5 4 2 3 2" xfId="110" xr:uid="{48A52D49-861B-4288-BC1C-4EC77274AEA6}"/>
    <cellStyle name="Normal 5 4 2 4" xfId="111" xr:uid="{E35CA291-F82C-4479-966E-38D14E836733}"/>
    <cellStyle name="Normal 5 4 3" xfId="21" xr:uid="{00000000-0005-0000-0000-00003B000000}"/>
    <cellStyle name="Normal 5 4 3 2" xfId="36" xr:uid="{00000000-0005-0000-0000-00003C000000}"/>
    <cellStyle name="Normal 5 4 4" xfId="25" xr:uid="{00000000-0005-0000-0000-00003D000000}"/>
    <cellStyle name="Normal 5 4 4 2" xfId="40" xr:uid="{00000000-0005-0000-0000-00003E000000}"/>
    <cellStyle name="Normal 5 4 5" xfId="46" xr:uid="{00000000-0005-0000-0000-00003F000000}"/>
    <cellStyle name="Normal 5 4 6" xfId="54" xr:uid="{00000000-0005-0000-0000-000040000000}"/>
    <cellStyle name="Normal 5 4 7" xfId="30" xr:uid="{00000000-0005-0000-0000-000041000000}"/>
    <cellStyle name="Normal 5 4 8" xfId="61" xr:uid="{00000000-0005-0000-0000-000042000000}"/>
    <cellStyle name="Normal 5 4 9" xfId="67" xr:uid="{00000000-0005-0000-0000-000043000000}"/>
    <cellStyle name="Normal 5 5" xfId="18" xr:uid="{00000000-0005-0000-0000-000044000000}"/>
    <cellStyle name="Normal 5 5 2" xfId="33" xr:uid="{00000000-0005-0000-0000-000045000000}"/>
    <cellStyle name="Normal 5 5 3" xfId="94" xr:uid="{00000000-0005-0000-0000-000046000000}"/>
    <cellStyle name="Normal 5 6" xfId="23" xr:uid="{00000000-0005-0000-0000-000047000000}"/>
    <cellStyle name="Normal 5 6 2" xfId="38" xr:uid="{00000000-0005-0000-0000-000048000000}"/>
    <cellStyle name="Normal 5 7" xfId="42" xr:uid="{00000000-0005-0000-0000-000049000000}"/>
    <cellStyle name="Normal 5 8" xfId="50" xr:uid="{00000000-0005-0000-0000-00004A000000}"/>
    <cellStyle name="Normal 5 9" xfId="27" xr:uid="{00000000-0005-0000-0000-00004B000000}"/>
    <cellStyle name="Normal 6" xfId="22" xr:uid="{00000000-0005-0000-0000-00004C000000}"/>
    <cellStyle name="Normal 6 2" xfId="43" xr:uid="{00000000-0005-0000-0000-00004D000000}"/>
    <cellStyle name="Normal 6 3" xfId="51" xr:uid="{00000000-0005-0000-0000-00004E000000}"/>
    <cellStyle name="Normal 6 4" xfId="37" xr:uid="{00000000-0005-0000-0000-00004F000000}"/>
    <cellStyle name="Normal 6 5" xfId="58" xr:uid="{00000000-0005-0000-0000-000050000000}"/>
    <cellStyle name="Normal 6 6" xfId="64" xr:uid="{00000000-0005-0000-0000-000051000000}"/>
    <cellStyle name="Normal 6 7" xfId="73" xr:uid="{00000000-0005-0000-0000-000052000000}"/>
    <cellStyle name="Normal 6 8" xfId="82" xr:uid="{00000000-0005-0000-0000-000053000000}"/>
    <cellStyle name="Normal 6 9" xfId="92" xr:uid="{00000000-0005-0000-0000-000054000000}"/>
    <cellStyle name="Normal 7" xfId="71" xr:uid="{00000000-0005-0000-0000-000055000000}"/>
    <cellStyle name="Normal 8" xfId="70" xr:uid="{00000000-0005-0000-0000-000056000000}"/>
    <cellStyle name="Normal 9" xfId="69" xr:uid="{00000000-0005-0000-0000-000057000000}"/>
    <cellStyle name="Percent 2" xfId="10" xr:uid="{00000000-0005-0000-0000-000058000000}"/>
    <cellStyle name="Percent 3" xfId="24" xr:uid="{00000000-0005-0000-0000-000059000000}"/>
    <cellStyle name="Percent 3 2" xfId="45" xr:uid="{00000000-0005-0000-0000-00005A000000}"/>
    <cellStyle name="Percent 3 3" xfId="53" xr:uid="{00000000-0005-0000-0000-00005B000000}"/>
    <cellStyle name="Percent 3 4" xfId="39" xr:uid="{00000000-0005-0000-0000-00005C000000}"/>
    <cellStyle name="Percent 3 5" xfId="60" xr:uid="{00000000-0005-0000-0000-00005D000000}"/>
    <cellStyle name="Percent 3 6" xfId="66" xr:uid="{00000000-0005-0000-0000-00005E000000}"/>
    <cellStyle name="Percent 3 7" xfId="75" xr:uid="{00000000-0005-0000-0000-00005F000000}"/>
    <cellStyle name="Percent 3 8" xfId="84" xr:uid="{00000000-0005-0000-0000-000060000000}"/>
    <cellStyle name="Percent 3 9" xfId="93" xr:uid="{00000000-0005-0000-0000-000061000000}"/>
    <cellStyle name="Percent 4" xfId="105" xr:uid="{12B6D5D3-4689-4F14-A50F-535CCC9A648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3299"/>
      <rgbColor rgb="00FFB400"/>
      <rgbColor rgb="00FF4B00"/>
      <rgbColor rgb="0065B800"/>
      <rgbColor rgb="0000B1EA"/>
      <rgbColor rgb="00007816"/>
      <rgbColor rgb="008139C6"/>
      <rgbColor rgb="005C5C5C"/>
      <rgbColor rgb="008099CC"/>
      <rgbColor rgb="00FFDA80"/>
      <rgbColor rgb="00FFA580"/>
      <rgbColor rgb="00B2DC80"/>
      <rgbColor rgb="0080D8F5"/>
      <rgbColor rgb="0080BC8B"/>
      <rgbColor rgb="00C09CE3"/>
      <rgbColor rgb="00B3B3B3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299"/>
      <color rgb="FFFFB400"/>
      <color rgb="FF65B800"/>
      <color rgb="FFFF4B00"/>
      <color rgb="FFD9D9D9"/>
      <color rgb="FF98A1D0"/>
      <color rgb="FFFDDDA7"/>
      <color rgb="FF003894"/>
      <color rgb="FFE5E5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8.xml"/><Relationship Id="rId1" Type="http://schemas.openxmlformats.org/officeDocument/2006/relationships/themeOverride" Target="../theme/themeOverride1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2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0.xml"/><Relationship Id="rId1" Type="http://schemas.openxmlformats.org/officeDocument/2006/relationships/themeOverride" Target="../theme/themeOverride3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1.xml"/><Relationship Id="rId1" Type="http://schemas.openxmlformats.org/officeDocument/2006/relationships/themeOverride" Target="../theme/themeOverride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588365606181362E-2"/>
          <c:y val="0.20691240755399401"/>
          <c:w val="0.31240223603118028"/>
          <c:h val="0.661899978552063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A'!$B$2</c:f>
              <c:strCache>
                <c:ptCount val="1"/>
                <c:pt idx="0">
                  <c:v>Baseline Impact (left-hand scale)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'Chart A'!$C$1:$F$1</c15:sqref>
                  </c15:fullRef>
                </c:ext>
              </c:extLst>
              <c:f>'Chart A'!$C$1:$E$1</c:f>
              <c:numCache>
                <c:formatCode>General</c:formatCod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A'!$C$2:$F$2</c15:sqref>
                  </c15:fullRef>
                </c:ext>
              </c:extLst>
              <c:f>'Chart A'!$C$2:$E$2</c:f>
              <c:numCache>
                <c:formatCode>General</c:formatCode>
                <c:ptCount val="3"/>
                <c:pt idx="0">
                  <c:v>0.20789473684210524</c:v>
                </c:pt>
                <c:pt idx="1">
                  <c:v>0.15263157894736842</c:v>
                </c:pt>
                <c:pt idx="2">
                  <c:v>3.7878787878787887E-2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5C-4485-9710-CBC8F4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2722208"/>
        <c:axId val="1962723648"/>
      </c:barChart>
      <c:lineChart>
        <c:grouping val="standard"/>
        <c:varyColors val="0"/>
        <c:ser>
          <c:idx val="0"/>
          <c:order val="1"/>
          <c:tx>
            <c:strRef>
              <c:f>'Chart A'!$B$3</c:f>
              <c:strCache>
                <c:ptCount val="1"/>
                <c:pt idx="0">
                  <c:v>Risk Balance (right-hand scale)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B400"/>
              </a:solidFill>
              <a:ln w="9525">
                <a:solidFill>
                  <a:srgbClr val="FFB400"/>
                </a:solidFill>
                <a:prstDash val="solid"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'Chart A'!$C$1:$F$1</c15:sqref>
                  </c15:fullRef>
                </c:ext>
              </c:extLst>
              <c:f>'Chart A'!$C$1:$E$1</c:f>
              <c:numCache>
                <c:formatCode>General</c:formatCod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A'!$C$3:$F$3</c15:sqref>
                  </c15:fullRef>
                </c:ext>
              </c:extLst>
              <c:f>'Chart A'!$C$3:$E$3</c:f>
              <c:numCache>
                <c:formatCode>General</c:formatCode>
                <c:ptCount val="3"/>
                <c:pt idx="0">
                  <c:v>0.88235294117647056</c:v>
                </c:pt>
                <c:pt idx="1">
                  <c:v>0.58823529411764708</c:v>
                </c:pt>
                <c:pt idx="2">
                  <c:v>3.2258064516129031E-2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5C-4485-9710-CBC8F4CCDF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721728"/>
        <c:axId val="1962719808"/>
      </c:lineChart>
      <c:catAx>
        <c:axId val="196272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77777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62723648"/>
        <c:crosses val="autoZero"/>
        <c:auto val="1"/>
        <c:lblAlgn val="ctr"/>
        <c:lblOffset val="100"/>
        <c:noMultiLvlLbl val="0"/>
      </c:catAx>
      <c:valAx>
        <c:axId val="1962723648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777777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62722208"/>
        <c:crosses val="autoZero"/>
        <c:crossBetween val="between"/>
        <c:majorUnit val="0.1"/>
      </c:valAx>
      <c:valAx>
        <c:axId val="1962719808"/>
        <c:scaling>
          <c:orientation val="minMax"/>
          <c:max val="1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777777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62721728"/>
        <c:crosses val="max"/>
        <c:crossBetween val="between"/>
        <c:majorUnit val="0.1"/>
      </c:valAx>
      <c:catAx>
        <c:axId val="1962721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62719808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D9D9D9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204292981895781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66733826524764"/>
          <c:y val="5.8064516129032261E-2"/>
          <c:w val="0.68124213849337134"/>
          <c:h val="0.90383593749999991"/>
        </c:manualLayout>
      </c:layout>
      <c:pieChart>
        <c:varyColors val="1"/>
        <c:ser>
          <c:idx val="0"/>
          <c:order val="0"/>
          <c:spPr>
            <a:solidFill>
              <a:srgbClr val="156082"/>
            </a:solidFill>
            <a:ln w="6350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dPt>
            <c:idx val="0"/>
            <c:bubble3D val="0"/>
            <c:spPr>
              <a:solidFill>
                <a:srgbClr val="003299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CFF7-4A4F-A808-8FF778A7BBDD}"/>
              </c:ext>
            </c:extLst>
          </c:dPt>
          <c:dPt>
            <c:idx val="1"/>
            <c:bubble3D val="0"/>
            <c:spPr>
              <a:solidFill>
                <a:srgbClr val="FFB4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3-CFF7-4A4F-A808-8FF778A7BBDD}"/>
              </c:ext>
            </c:extLst>
          </c:dPt>
          <c:dPt>
            <c:idx val="2"/>
            <c:bubble3D val="0"/>
            <c:spPr>
              <a:solidFill>
                <a:srgbClr val="FF4B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CFF7-4A4F-A808-8FF778A7BBDD}"/>
              </c:ext>
            </c:extLst>
          </c:dPt>
          <c:dPt>
            <c:idx val="3"/>
            <c:bubble3D val="0"/>
            <c:spPr>
              <a:solidFill>
                <a:srgbClr val="65B800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7-CFF7-4A4F-A808-8FF778A7BBDD}"/>
              </c:ext>
            </c:extLst>
          </c:dPt>
          <c:dPt>
            <c:idx val="4"/>
            <c:bubble3D val="0"/>
            <c:spPr>
              <a:solidFill>
                <a:srgbClr val="00B1EA"/>
              </a:solidFill>
              <a:ln w="6350" cap="flat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9-CFF7-4A4F-A808-8FF778A7BBDD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F7-4A4F-A808-8FF778A7BBD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chemeClr val="tx1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F7-4A4F-A808-8FF778A7BBDD}"/>
                </c:ext>
              </c:extLst>
            </c:dLbl>
            <c:dLbl>
              <c:idx val="2"/>
              <c:layout>
                <c:manualLayout>
                  <c:x val="2.2396747229104761E-2"/>
                  <c:y val="-3.15476250952501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600" b="1" i="0" u="none" strike="noStrike" kern="1200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5141010872924453"/>
                      <c:h val="0.1582270670505964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CFF7-4A4F-A808-8FF778A7BBDD}"/>
                </c:ext>
              </c:extLst>
            </c:dLbl>
            <c:dLbl>
              <c:idx val="3"/>
              <c:layout>
                <c:manualLayout>
                  <c:x val="3.3979701160517851E-3"/>
                  <c:y val="-2.21193576388888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F7-4A4F-A808-8FF778A7BBDD}"/>
                </c:ext>
              </c:extLst>
            </c:dLbl>
            <c:dLbl>
              <c:idx val="4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F7-4A4F-A808-8FF778A7BB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'Chart 4'!$P$2:$P$6</c:f>
              <c:strCache>
                <c:ptCount val="5"/>
                <c:pt idx="0">
                  <c:v>Labour and wages</c:v>
                </c:pt>
                <c:pt idx="1">
                  <c:v>Oil and energy</c:v>
                </c:pt>
                <c:pt idx="2">
                  <c:v>Monetary policy</c:v>
                </c:pt>
                <c:pt idx="3">
                  <c:v>Exchange rate</c:v>
                </c:pt>
                <c:pt idx="4">
                  <c:v>Other</c:v>
                </c:pt>
              </c:strCache>
            </c:strRef>
          </c:cat>
          <c:val>
            <c:numRef>
              <c:f>'Chart 4'!$Q$2:$Q$6</c:f>
              <c:numCache>
                <c:formatCode>General</c:formatCode>
                <c:ptCount val="5"/>
                <c:pt idx="0">
                  <c:v>4</c:v>
                </c:pt>
                <c:pt idx="1">
                  <c:v>10</c:v>
                </c:pt>
                <c:pt idx="2">
                  <c:v>1</c:v>
                </c:pt>
                <c:pt idx="3">
                  <c:v>1</c:v>
                </c:pt>
                <c:pt idx="4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F7-4A4F-A808-8FF778A7BB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177822257100278E-2"/>
          <c:y val="0.18320283599973711"/>
          <c:w val="0.89363068838119752"/>
          <c:h val="0.74820011426240929"/>
        </c:manualLayout>
      </c:layout>
      <c:lineChart>
        <c:grouping val="standard"/>
        <c:varyColors val="0"/>
        <c:ser>
          <c:idx val="0"/>
          <c:order val="2"/>
          <c:tx>
            <c:strRef>
              <c:f>'Chart 5'!$L$2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'Chart 5'!$J$11:$J$168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  <c:pt idx="99">
                  <c:v>45946</c:v>
                </c:pt>
                <c:pt idx="100">
                  <c:v>46038</c:v>
                </c:pt>
                <c:pt idx="101">
                  <c:v>46128</c:v>
                </c:pt>
              </c:numCache>
            </c:numRef>
          </c:cat>
          <c:val>
            <c:numRef>
              <c:f>'Chart 5'!$L$11:$L$168</c:f>
              <c:numCache>
                <c:formatCode>0.000</c:formatCode>
                <c:ptCount val="158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1.9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1.9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2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1.9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1.7373525000000001</c:v>
                </c:pt>
                <c:pt idx="75">
                  <c:v>1.7</c:v>
                </c:pt>
                <c:pt idx="76">
                  <c:v>1.7</c:v>
                </c:pt>
                <c:pt idx="77">
                  <c:v>1.65</c:v>
                </c:pt>
                <c:pt idx="78">
                  <c:v>1.65</c:v>
                </c:pt>
                <c:pt idx="79">
                  <c:v>1.6</c:v>
                </c:pt>
                <c:pt idx="80">
                  <c:v>1.7</c:v>
                </c:pt>
                <c:pt idx="81">
                  <c:v>1.6541300860999999</c:v>
                </c:pt>
                <c:pt idx="82">
                  <c:v>1.8</c:v>
                </c:pt>
                <c:pt idx="83">
                  <c:v>1.8</c:v>
                </c:pt>
                <c:pt idx="84">
                  <c:v>1.9</c:v>
                </c:pt>
                <c:pt idx="85">
                  <c:v>2</c:v>
                </c:pt>
                <c:pt idx="86">
                  <c:v>2</c:v>
                </c:pt>
                <c:pt idx="87">
                  <c:v>2</c:v>
                </c:pt>
                <c:pt idx="88">
                  <c:v>2</c:v>
                </c:pt>
                <c:pt idx="89">
                  <c:v>2</c:v>
                </c:pt>
                <c:pt idx="90">
                  <c:v>2</c:v>
                </c:pt>
                <c:pt idx="91">
                  <c:v>2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2</c:v>
                </c:pt>
                <c:pt idx="96">
                  <c:v>2</c:v>
                </c:pt>
                <c:pt idx="97">
                  <c:v>2</c:v>
                </c:pt>
                <c:pt idx="98">
                  <c:v>2</c:v>
                </c:pt>
                <c:pt idx="99">
                  <c:v>2</c:v>
                </c:pt>
                <c:pt idx="100">
                  <c:v>2</c:v>
                </c:pt>
                <c:pt idx="101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9E-4E7F-BE3E-B5D47A9A9588}"/>
            </c:ext>
          </c:extLst>
        </c:ser>
        <c:ser>
          <c:idx val="1"/>
          <c:order val="3"/>
          <c:tx>
            <c:strRef>
              <c:f>'Chart 5'!$K$2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'Chart 5'!$J$11:$J$168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  <c:pt idx="99">
                  <c:v>45946</c:v>
                </c:pt>
                <c:pt idx="100">
                  <c:v>46038</c:v>
                </c:pt>
                <c:pt idx="101">
                  <c:v>46128</c:v>
                </c:pt>
              </c:numCache>
            </c:numRef>
          </c:cat>
          <c:val>
            <c:numRef>
              <c:f>'Chart 5'!$K$11:$K$168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1.91976744186047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1.8814473575153901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  <c:pt idx="94">
                  <c:v>2.02097493652174</c:v>
                </c:pt>
                <c:pt idx="95">
                  <c:v>2.0061215156521701</c:v>
                </c:pt>
                <c:pt idx="96">
                  <c:v>1.99915437081633</c:v>
                </c:pt>
                <c:pt idx="97">
                  <c:v>2.0343564246511598</c:v>
                </c:pt>
                <c:pt idx="98">
                  <c:v>2.0107694671428602</c:v>
                </c:pt>
                <c:pt idx="99">
                  <c:v>2.0231123432558098</c:v>
                </c:pt>
                <c:pt idx="100">
                  <c:v>2.0166385877083299</c:v>
                </c:pt>
                <c:pt idx="101">
                  <c:v>2.0266756884090902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9E-4E7F-BE3E-B5D47A9A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1024"/>
        <c:axId val="258402560"/>
      </c:lineChart>
      <c:lineChart>
        <c:grouping val="standard"/>
        <c:varyColors val="0"/>
        <c:ser>
          <c:idx val="2"/>
          <c:order val="0"/>
          <c:tx>
            <c:strRef>
              <c:f>'Chart 5'!$M$2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'Chart 5'!$J$11:$J$168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  <c:pt idx="99">
                  <c:v>45946</c:v>
                </c:pt>
                <c:pt idx="100">
                  <c:v>46038</c:v>
                </c:pt>
                <c:pt idx="101">
                  <c:v>46128</c:v>
                </c:pt>
              </c:numCache>
            </c:numRef>
          </c:cat>
          <c:val>
            <c:numRef>
              <c:f>'Chart 5'!$M$11:$M$168</c:f>
              <c:numCache>
                <c:formatCode>0.000</c:formatCode>
                <c:ptCount val="158"/>
                <c:pt idx="0">
                  <c:v>1.82023255813954</c:v>
                </c:pt>
                <c:pt idx="1">
                  <c:v>1.7817329268292701</c:v>
                </c:pt>
                <c:pt idx="2">
                  <c:v>1.80331666666667</c:v>
                </c:pt>
                <c:pt idx="3">
                  <c:v>1.8423428571380001</c:v>
                </c:pt>
                <c:pt idx="4">
                  <c:v>1.83496951347457</c:v>
                </c:pt>
                <c:pt idx="5">
                  <c:v>1.88217567567568</c:v>
                </c:pt>
                <c:pt idx="6">
                  <c:v>1.82111372160973</c:v>
                </c:pt>
                <c:pt idx="7">
                  <c:v>1.8337513718331699</c:v>
                </c:pt>
                <c:pt idx="8">
                  <c:v>1.87108500534654</c:v>
                </c:pt>
                <c:pt idx="9">
                  <c:v>1.84591176470588</c:v>
                </c:pt>
                <c:pt idx="10">
                  <c:v>1.86161565921189</c:v>
                </c:pt>
                <c:pt idx="11">
                  <c:v>1.93447718490889</c:v>
                </c:pt>
                <c:pt idx="12">
                  <c:v>1.83388888889694</c:v>
                </c:pt>
                <c:pt idx="13">
                  <c:v>1.8415287750953699</c:v>
                </c:pt>
                <c:pt idx="14">
                  <c:v>1.9033125</c:v>
                </c:pt>
                <c:pt idx="15">
                  <c:v>1.88266595381684</c:v>
                </c:pt>
                <c:pt idx="16">
                  <c:v>1.8586920018797599</c:v>
                </c:pt>
                <c:pt idx="17">
                  <c:v>1.84964760032359</c:v>
                </c:pt>
                <c:pt idx="18">
                  <c:v>1.8869516900693499</c:v>
                </c:pt>
                <c:pt idx="19">
                  <c:v>1.88611111111111</c:v>
                </c:pt>
                <c:pt idx="20">
                  <c:v>1.9020718457692101</c:v>
                </c:pt>
                <c:pt idx="21">
                  <c:v>1.9187726216541801</c:v>
                </c:pt>
                <c:pt idx="22">
                  <c:v>1.89535332014103</c:v>
                </c:pt>
                <c:pt idx="23">
                  <c:v>1.9036931684770499</c:v>
                </c:pt>
                <c:pt idx="24">
                  <c:v>1.90335757967049</c:v>
                </c:pt>
                <c:pt idx="25">
                  <c:v>1.9125250085763501</c:v>
                </c:pt>
                <c:pt idx="26">
                  <c:v>1.90742153897467</c:v>
                </c:pt>
                <c:pt idx="27">
                  <c:v>1.9360173180278999</c:v>
                </c:pt>
                <c:pt idx="28">
                  <c:v>1.9435540540540499</c:v>
                </c:pt>
                <c:pt idx="29">
                  <c:v>1.9618668495498199</c:v>
                </c:pt>
                <c:pt idx="30">
                  <c:v>2.0506071307709601</c:v>
                </c:pt>
                <c:pt idx="31">
                  <c:v>2.02407565156969</c:v>
                </c:pt>
                <c:pt idx="32">
                  <c:v>1.9305759205967401</c:v>
                </c:pt>
                <c:pt idx="33">
                  <c:v>1.9251346071444499</c:v>
                </c:pt>
                <c:pt idx="34">
                  <c:v>1.93194117647059</c:v>
                </c:pt>
                <c:pt idx="35">
                  <c:v>1.86821829268293</c:v>
                </c:pt>
                <c:pt idx="36">
                  <c:v>1.8415226190476199</c:v>
                </c:pt>
                <c:pt idx="37">
                  <c:v>1.83727631578947</c:v>
                </c:pt>
                <c:pt idx="38">
                  <c:v>1.85489594594595</c:v>
                </c:pt>
                <c:pt idx="39">
                  <c:v>1.84627304979744</c:v>
                </c:pt>
                <c:pt idx="40">
                  <c:v>1.90666828773062</c:v>
                </c:pt>
                <c:pt idx="41">
                  <c:v>1.9283540962464001</c:v>
                </c:pt>
                <c:pt idx="42">
                  <c:v>1.9564094641582801</c:v>
                </c:pt>
                <c:pt idx="43">
                  <c:v>1.9220838623391701</c:v>
                </c:pt>
                <c:pt idx="44">
                  <c:v>1.86966598396205</c:v>
                </c:pt>
                <c:pt idx="45">
                  <c:v>1.9086953139909</c:v>
                </c:pt>
                <c:pt idx="46">
                  <c:v>1.9514550740459</c:v>
                </c:pt>
                <c:pt idx="47">
                  <c:v>1.9493334829614599</c:v>
                </c:pt>
                <c:pt idx="48">
                  <c:v>1.93700574029448</c:v>
                </c:pt>
                <c:pt idx="49">
                  <c:v>1.9411563092914501</c:v>
                </c:pt>
                <c:pt idx="50">
                  <c:v>1.8901473336911501</c:v>
                </c:pt>
                <c:pt idx="51">
                  <c:v>1.8404309719788801</c:v>
                </c:pt>
                <c:pt idx="52">
                  <c:v>1.8067763205224301</c:v>
                </c:pt>
                <c:pt idx="53">
                  <c:v>1.7759374086700499</c:v>
                </c:pt>
                <c:pt idx="54">
                  <c:v>1.76729019202765</c:v>
                </c:pt>
                <c:pt idx="55">
                  <c:v>1.709034838947</c:v>
                </c:pt>
                <c:pt idx="56">
                  <c:v>1.689924685117</c:v>
                </c:pt>
                <c:pt idx="57">
                  <c:v>1.74976041465316</c:v>
                </c:pt>
                <c:pt idx="58">
                  <c:v>1.72273803921536</c:v>
                </c:pt>
                <c:pt idx="59">
                  <c:v>1.73539189189189</c:v>
                </c:pt>
                <c:pt idx="60">
                  <c:v>1.64540904844043</c:v>
                </c:pt>
                <c:pt idx="61">
                  <c:v>1.6899428571428601</c:v>
                </c:pt>
                <c:pt idx="62">
                  <c:v>1.6775708328561001</c:v>
                </c:pt>
                <c:pt idx="63">
                  <c:v>1.6940522782890901</c:v>
                </c:pt>
                <c:pt idx="64">
                  <c:v>1.680593505467</c:v>
                </c:pt>
                <c:pt idx="65">
                  <c:v>1.6986820040522399</c:v>
                </c:pt>
                <c:pt idx="66">
                  <c:v>1.72735593157421</c:v>
                </c:pt>
                <c:pt idx="67">
                  <c:v>1.7594056236901801</c:v>
                </c:pt>
                <c:pt idx="68">
                  <c:v>1.7822589974187599</c:v>
                </c:pt>
                <c:pt idx="69">
                  <c:v>1.7772887450694299</c:v>
                </c:pt>
                <c:pt idx="70">
                  <c:v>1.7925234092731399</c:v>
                </c:pt>
                <c:pt idx="71">
                  <c:v>1.79798119820841</c:v>
                </c:pt>
                <c:pt idx="72">
                  <c:v>1.73988011252291</c:v>
                </c:pt>
                <c:pt idx="73">
                  <c:v>1.71674865876086</c:v>
                </c:pt>
                <c:pt idx="74">
                  <c:v>1.62300900124252</c:v>
                </c:pt>
                <c:pt idx="75">
                  <c:v>1.5947222134972801</c:v>
                </c:pt>
                <c:pt idx="76">
                  <c:v>1.5691517094702101</c:v>
                </c:pt>
                <c:pt idx="77">
                  <c:v>1.5532265155028999</c:v>
                </c:pt>
                <c:pt idx="78">
                  <c:v>1.5564394324100299</c:v>
                </c:pt>
                <c:pt idx="79">
                  <c:v>1.55718545502212</c:v>
                </c:pt>
                <c:pt idx="80">
                  <c:v>1.5918795910541499</c:v>
                </c:pt>
                <c:pt idx="81">
                  <c:v>1.6186957415690899</c:v>
                </c:pt>
                <c:pt idx="82">
                  <c:v>1.7459994627300901</c:v>
                </c:pt>
                <c:pt idx="83">
                  <c:v>1.85831848108108</c:v>
                </c:pt>
                <c:pt idx="84">
                  <c:v>1.8698496102917399</c:v>
                </c:pt>
                <c:pt idx="85">
                  <c:v>2.02404458403874</c:v>
                </c:pt>
                <c:pt idx="86">
                  <c:v>2.1620760705148299</c:v>
                </c:pt>
                <c:pt idx="87">
                  <c:v>2.1797983986001999</c:v>
                </c:pt>
                <c:pt idx="88">
                  <c:v>2.1267318290994499</c:v>
                </c:pt>
                <c:pt idx="89">
                  <c:v>2.1355263822802999</c:v>
                </c:pt>
                <c:pt idx="90">
                  <c:v>2.1425382601557499</c:v>
                </c:pt>
                <c:pt idx="91">
                  <c:v>2.1383509196359598</c:v>
                </c:pt>
                <c:pt idx="92">
                  <c:v>2.0509780398522399</c:v>
                </c:pt>
                <c:pt idx="93">
                  <c:v>2.0735275208802699</c:v>
                </c:pt>
                <c:pt idx="94">
                  <c:v>2.0252473316615101</c:v>
                </c:pt>
                <c:pt idx="95">
                  <c:v>1.9927915234883999</c:v>
                </c:pt>
                <c:pt idx="96">
                  <c:v>1.98403245115039</c:v>
                </c:pt>
                <c:pt idx="97">
                  <c:v>2.0533529516850701</c:v>
                </c:pt>
                <c:pt idx="98">
                  <c:v>2.0264828288755501</c:v>
                </c:pt>
                <c:pt idx="99">
                  <c:v>2.0493695271736998</c:v>
                </c:pt>
                <c:pt idx="100">
                  <c:v>2.0248555216217001</c:v>
                </c:pt>
                <c:pt idx="101">
                  <c:v>2.0299594987950802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9E-4E7F-BE3E-B5D47A9A9588}"/>
            </c:ext>
          </c:extLst>
        </c:ser>
        <c:ser>
          <c:idx val="3"/>
          <c:order val="1"/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'Chart 5'!$J$11:$J$168</c:f>
              <c:numCache>
                <c:formatCode>mmm\ yy</c:formatCode>
                <c:ptCount val="158"/>
                <c:pt idx="0">
                  <c:v>36907</c:v>
                </c:pt>
                <c:pt idx="1">
                  <c:v>36997</c:v>
                </c:pt>
                <c:pt idx="2">
                  <c:v>37088</c:v>
                </c:pt>
                <c:pt idx="3">
                  <c:v>37180</c:v>
                </c:pt>
                <c:pt idx="4">
                  <c:v>37272</c:v>
                </c:pt>
                <c:pt idx="5">
                  <c:v>37362</c:v>
                </c:pt>
                <c:pt idx="6">
                  <c:v>37453</c:v>
                </c:pt>
                <c:pt idx="7">
                  <c:v>37545</c:v>
                </c:pt>
                <c:pt idx="8">
                  <c:v>37637</c:v>
                </c:pt>
                <c:pt idx="9">
                  <c:v>37727</c:v>
                </c:pt>
                <c:pt idx="10">
                  <c:v>37818</c:v>
                </c:pt>
                <c:pt idx="11">
                  <c:v>37910</c:v>
                </c:pt>
                <c:pt idx="12">
                  <c:v>38002</c:v>
                </c:pt>
                <c:pt idx="13">
                  <c:v>38093</c:v>
                </c:pt>
                <c:pt idx="14">
                  <c:v>38184</c:v>
                </c:pt>
                <c:pt idx="15">
                  <c:v>38276</c:v>
                </c:pt>
                <c:pt idx="16">
                  <c:v>38368</c:v>
                </c:pt>
                <c:pt idx="17">
                  <c:v>38458</c:v>
                </c:pt>
                <c:pt idx="18">
                  <c:v>38549</c:v>
                </c:pt>
                <c:pt idx="19">
                  <c:v>38641</c:v>
                </c:pt>
                <c:pt idx="20">
                  <c:v>38733</c:v>
                </c:pt>
                <c:pt idx="21">
                  <c:v>38823</c:v>
                </c:pt>
                <c:pt idx="22">
                  <c:v>38914</c:v>
                </c:pt>
                <c:pt idx="23">
                  <c:v>39006</c:v>
                </c:pt>
                <c:pt idx="24">
                  <c:v>39098</c:v>
                </c:pt>
                <c:pt idx="25">
                  <c:v>39188</c:v>
                </c:pt>
                <c:pt idx="26">
                  <c:v>39279</c:v>
                </c:pt>
                <c:pt idx="27">
                  <c:v>39371</c:v>
                </c:pt>
                <c:pt idx="28">
                  <c:v>39463</c:v>
                </c:pt>
                <c:pt idx="29">
                  <c:v>39554</c:v>
                </c:pt>
                <c:pt idx="30">
                  <c:v>39645</c:v>
                </c:pt>
                <c:pt idx="31">
                  <c:v>39737</c:v>
                </c:pt>
                <c:pt idx="32">
                  <c:v>39829</c:v>
                </c:pt>
                <c:pt idx="33">
                  <c:v>39919</c:v>
                </c:pt>
                <c:pt idx="34">
                  <c:v>40010</c:v>
                </c:pt>
                <c:pt idx="35">
                  <c:v>40102</c:v>
                </c:pt>
                <c:pt idx="36">
                  <c:v>40194</c:v>
                </c:pt>
                <c:pt idx="37">
                  <c:v>40284</c:v>
                </c:pt>
                <c:pt idx="38">
                  <c:v>40375</c:v>
                </c:pt>
                <c:pt idx="39">
                  <c:v>40467</c:v>
                </c:pt>
                <c:pt idx="40">
                  <c:v>40559</c:v>
                </c:pt>
                <c:pt idx="41">
                  <c:v>40649</c:v>
                </c:pt>
                <c:pt idx="42">
                  <c:v>40740</c:v>
                </c:pt>
                <c:pt idx="43">
                  <c:v>40832</c:v>
                </c:pt>
                <c:pt idx="44">
                  <c:v>40924</c:v>
                </c:pt>
                <c:pt idx="45">
                  <c:v>41015</c:v>
                </c:pt>
                <c:pt idx="46">
                  <c:v>41106</c:v>
                </c:pt>
                <c:pt idx="47">
                  <c:v>41198</c:v>
                </c:pt>
                <c:pt idx="48">
                  <c:v>41290</c:v>
                </c:pt>
                <c:pt idx="49">
                  <c:v>41380</c:v>
                </c:pt>
                <c:pt idx="50">
                  <c:v>41471</c:v>
                </c:pt>
                <c:pt idx="51">
                  <c:v>41563</c:v>
                </c:pt>
                <c:pt idx="52">
                  <c:v>41655</c:v>
                </c:pt>
                <c:pt idx="53">
                  <c:v>41745</c:v>
                </c:pt>
                <c:pt idx="54">
                  <c:v>41836</c:v>
                </c:pt>
                <c:pt idx="55">
                  <c:v>41928</c:v>
                </c:pt>
                <c:pt idx="56">
                  <c:v>42020</c:v>
                </c:pt>
                <c:pt idx="57">
                  <c:v>42110</c:v>
                </c:pt>
                <c:pt idx="58">
                  <c:v>42201</c:v>
                </c:pt>
                <c:pt idx="59">
                  <c:v>42293</c:v>
                </c:pt>
                <c:pt idx="60">
                  <c:v>42385</c:v>
                </c:pt>
                <c:pt idx="61">
                  <c:v>42476</c:v>
                </c:pt>
                <c:pt idx="62">
                  <c:v>42567</c:v>
                </c:pt>
                <c:pt idx="63">
                  <c:v>42659</c:v>
                </c:pt>
                <c:pt idx="64">
                  <c:v>42751</c:v>
                </c:pt>
                <c:pt idx="65">
                  <c:v>42841</c:v>
                </c:pt>
                <c:pt idx="66">
                  <c:v>42932</c:v>
                </c:pt>
                <c:pt idx="67">
                  <c:v>43024</c:v>
                </c:pt>
                <c:pt idx="68">
                  <c:v>43116</c:v>
                </c:pt>
                <c:pt idx="69">
                  <c:v>43206</c:v>
                </c:pt>
                <c:pt idx="70">
                  <c:v>43297</c:v>
                </c:pt>
                <c:pt idx="71">
                  <c:v>43389</c:v>
                </c:pt>
                <c:pt idx="72">
                  <c:v>43481</c:v>
                </c:pt>
                <c:pt idx="73">
                  <c:v>43571</c:v>
                </c:pt>
                <c:pt idx="74">
                  <c:v>43662</c:v>
                </c:pt>
                <c:pt idx="75">
                  <c:v>43754</c:v>
                </c:pt>
                <c:pt idx="76">
                  <c:v>43846</c:v>
                </c:pt>
                <c:pt idx="77">
                  <c:v>43937</c:v>
                </c:pt>
                <c:pt idx="78">
                  <c:v>44028</c:v>
                </c:pt>
                <c:pt idx="79">
                  <c:v>44120</c:v>
                </c:pt>
                <c:pt idx="80">
                  <c:v>44212</c:v>
                </c:pt>
                <c:pt idx="81">
                  <c:v>44302</c:v>
                </c:pt>
                <c:pt idx="82">
                  <c:v>44393</c:v>
                </c:pt>
                <c:pt idx="83">
                  <c:v>44485</c:v>
                </c:pt>
                <c:pt idx="84">
                  <c:v>44577</c:v>
                </c:pt>
                <c:pt idx="85">
                  <c:v>44667</c:v>
                </c:pt>
                <c:pt idx="86">
                  <c:v>44758</c:v>
                </c:pt>
                <c:pt idx="87">
                  <c:v>44850</c:v>
                </c:pt>
                <c:pt idx="88">
                  <c:v>44942</c:v>
                </c:pt>
                <c:pt idx="89">
                  <c:v>45032</c:v>
                </c:pt>
                <c:pt idx="90">
                  <c:v>45123</c:v>
                </c:pt>
                <c:pt idx="91">
                  <c:v>45215</c:v>
                </c:pt>
                <c:pt idx="92">
                  <c:v>45307</c:v>
                </c:pt>
                <c:pt idx="93">
                  <c:v>45398</c:v>
                </c:pt>
                <c:pt idx="94">
                  <c:v>45489</c:v>
                </c:pt>
                <c:pt idx="95">
                  <c:v>45581</c:v>
                </c:pt>
                <c:pt idx="96">
                  <c:v>45673</c:v>
                </c:pt>
                <c:pt idx="97">
                  <c:v>45763</c:v>
                </c:pt>
                <c:pt idx="98">
                  <c:v>45854</c:v>
                </c:pt>
                <c:pt idx="99">
                  <c:v>45946</c:v>
                </c:pt>
                <c:pt idx="100">
                  <c:v>46038</c:v>
                </c:pt>
                <c:pt idx="101">
                  <c:v>46128</c:v>
                </c:pt>
              </c:numCache>
            </c:numRef>
          </c:cat>
          <c:val>
            <c:numRef>
              <c:f>'Chart 5'!$K$11:$K$168</c:f>
              <c:numCache>
                <c:formatCode>0.000</c:formatCode>
                <c:ptCount val="158"/>
                <c:pt idx="0">
                  <c:v>1.80553191489362</c:v>
                </c:pt>
                <c:pt idx="1">
                  <c:v>1.804</c:v>
                </c:pt>
                <c:pt idx="2">
                  <c:v>1.8132352941176499</c:v>
                </c:pt>
                <c:pt idx="3">
                  <c:v>1.82375</c:v>
                </c:pt>
                <c:pt idx="4">
                  <c:v>1.85357142857143</c:v>
                </c:pt>
                <c:pt idx="5">
                  <c:v>1.8559523809523799</c:v>
                </c:pt>
                <c:pt idx="6">
                  <c:v>1.85119047619048</c:v>
                </c:pt>
                <c:pt idx="7">
                  <c:v>1.85326086956522</c:v>
                </c:pt>
                <c:pt idx="8">
                  <c:v>1.9</c:v>
                </c:pt>
                <c:pt idx="9">
                  <c:v>1.8825000000000001</c:v>
                </c:pt>
                <c:pt idx="10">
                  <c:v>1.8825000000000001</c:v>
                </c:pt>
                <c:pt idx="11">
                  <c:v>1.9372093023255801</c:v>
                </c:pt>
                <c:pt idx="12">
                  <c:v>1.91976744186047</c:v>
                </c:pt>
                <c:pt idx="13">
                  <c:v>1.9127659574468101</c:v>
                </c:pt>
                <c:pt idx="14">
                  <c:v>1.9195652173913</c:v>
                </c:pt>
                <c:pt idx="15">
                  <c:v>1.89239130434783</c:v>
                </c:pt>
                <c:pt idx="16">
                  <c:v>1.89905652173913</c:v>
                </c:pt>
                <c:pt idx="17">
                  <c:v>1.8868717391304299</c:v>
                </c:pt>
                <c:pt idx="18">
                  <c:v>1.94081081081081</c:v>
                </c:pt>
                <c:pt idx="19">
                  <c:v>1.88255813953488</c:v>
                </c:pt>
                <c:pt idx="20">
                  <c:v>1.9</c:v>
                </c:pt>
                <c:pt idx="21">
                  <c:v>1.90583617021277</c:v>
                </c:pt>
                <c:pt idx="22">
                  <c:v>1.9168421052631599</c:v>
                </c:pt>
                <c:pt idx="23">
                  <c:v>1.9191489361702101</c:v>
                </c:pt>
                <c:pt idx="24">
                  <c:v>1.9147058823529399</c:v>
                </c:pt>
                <c:pt idx="25">
                  <c:v>1.92205882352941</c:v>
                </c:pt>
                <c:pt idx="26">
                  <c:v>1.95227272727273</c:v>
                </c:pt>
                <c:pt idx="27">
                  <c:v>1.93260869565217</c:v>
                </c:pt>
                <c:pt idx="28">
                  <c:v>1.95</c:v>
                </c:pt>
                <c:pt idx="29">
                  <c:v>1.9468085106383</c:v>
                </c:pt>
                <c:pt idx="30">
                  <c:v>2.02551020408163</c:v>
                </c:pt>
                <c:pt idx="31">
                  <c:v>1.98668</c:v>
                </c:pt>
                <c:pt idx="32">
                  <c:v>1.940625</c:v>
                </c:pt>
                <c:pt idx="33">
                  <c:v>1.9334487804878</c:v>
                </c:pt>
                <c:pt idx="34">
                  <c:v>1.98</c:v>
                </c:pt>
                <c:pt idx="35">
                  <c:v>1.91879591836735</c:v>
                </c:pt>
                <c:pt idx="36">
                  <c:v>1.9078313725490199</c:v>
                </c:pt>
                <c:pt idx="37">
                  <c:v>1.9071056368888899</c:v>
                </c:pt>
                <c:pt idx="38">
                  <c:v>1.95381511627907</c:v>
                </c:pt>
                <c:pt idx="39">
                  <c:v>1.8976349479166701</c:v>
                </c:pt>
                <c:pt idx="40">
                  <c:v>1.95</c:v>
                </c:pt>
                <c:pt idx="41">
                  <c:v>1.9632892623270799</c:v>
                </c:pt>
                <c:pt idx="42">
                  <c:v>2.0067458164538499</c:v>
                </c:pt>
                <c:pt idx="43">
                  <c:v>2.0086294444450998</c:v>
                </c:pt>
                <c:pt idx="44">
                  <c:v>1.9793593976456501</c:v>
                </c:pt>
                <c:pt idx="45">
                  <c:v>1.98728242044348</c:v>
                </c:pt>
                <c:pt idx="46">
                  <c:v>2.0226082675447401</c:v>
                </c:pt>
                <c:pt idx="47">
                  <c:v>1.97826628472292</c:v>
                </c:pt>
                <c:pt idx="48">
                  <c:v>1.98469436170213</c:v>
                </c:pt>
                <c:pt idx="49">
                  <c:v>1.9704720539795499</c:v>
                </c:pt>
                <c:pt idx="50">
                  <c:v>1.951517875</c:v>
                </c:pt>
                <c:pt idx="51">
                  <c:v>1.9310465116279101</c:v>
                </c:pt>
                <c:pt idx="52">
                  <c:v>1.8654815340909101</c:v>
                </c:pt>
                <c:pt idx="53">
                  <c:v>1.8483068181818201</c:v>
                </c:pt>
                <c:pt idx="54">
                  <c:v>1.85886383752245</c:v>
                </c:pt>
                <c:pt idx="55">
                  <c:v>1.80116069210204</c:v>
                </c:pt>
                <c:pt idx="56">
                  <c:v>1.77023958333333</c:v>
                </c:pt>
                <c:pt idx="57">
                  <c:v>1.83670666666667</c:v>
                </c:pt>
                <c:pt idx="58">
                  <c:v>1.8567875</c:v>
                </c:pt>
                <c:pt idx="59">
                  <c:v>1.8625340909090899</c:v>
                </c:pt>
                <c:pt idx="60">
                  <c:v>1.80152222222222</c:v>
                </c:pt>
                <c:pt idx="61">
                  <c:v>1.8149625</c:v>
                </c:pt>
                <c:pt idx="62">
                  <c:v>1.7986961141540501</c:v>
                </c:pt>
                <c:pt idx="63">
                  <c:v>1.8250078059058801</c:v>
                </c:pt>
                <c:pt idx="64">
                  <c:v>1.82196099769302</c:v>
                </c:pt>
                <c:pt idx="65">
                  <c:v>1.800547741715</c:v>
                </c:pt>
                <c:pt idx="66">
                  <c:v>1.8335099801214301</c:v>
                </c:pt>
                <c:pt idx="67">
                  <c:v>1.88053609426279</c:v>
                </c:pt>
                <c:pt idx="68">
                  <c:v>1.85483461087333</c:v>
                </c:pt>
                <c:pt idx="69">
                  <c:v>1.8718133084488899</c:v>
                </c:pt>
                <c:pt idx="70">
                  <c:v>1.8783349174424999</c:v>
                </c:pt>
                <c:pt idx="71">
                  <c:v>1.8814473575153901</c:v>
                </c:pt>
                <c:pt idx="72">
                  <c:v>1.81945055796364</c:v>
                </c:pt>
                <c:pt idx="73">
                  <c:v>1.79485590425814</c:v>
                </c:pt>
                <c:pt idx="74">
                  <c:v>1.7368376637540499</c:v>
                </c:pt>
                <c:pt idx="75">
                  <c:v>1.6705378656000001</c:v>
                </c:pt>
                <c:pt idx="76">
                  <c:v>1.65692576730909</c:v>
                </c:pt>
                <c:pt idx="77">
                  <c:v>1.6687773468315801</c:v>
                </c:pt>
                <c:pt idx="78">
                  <c:v>1.6476113411809501</c:v>
                </c:pt>
                <c:pt idx="79">
                  <c:v>1.6561819345239099</c:v>
                </c:pt>
                <c:pt idx="80">
                  <c:v>1.6891080483041701</c:v>
                </c:pt>
                <c:pt idx="81">
                  <c:v>1.68420752878444</c:v>
                </c:pt>
                <c:pt idx="82">
                  <c:v>1.8160363464974401</c:v>
                </c:pt>
                <c:pt idx="83">
                  <c:v>1.89861225</c:v>
                </c:pt>
                <c:pt idx="84">
                  <c:v>1.9720151396679999</c:v>
                </c:pt>
                <c:pt idx="85">
                  <c:v>2.0519858107755602</c:v>
                </c:pt>
                <c:pt idx="86">
                  <c:v>2.1523135435652199</c:v>
                </c:pt>
                <c:pt idx="87">
                  <c:v>2.1753589479545501</c:v>
                </c:pt>
                <c:pt idx="88">
                  <c:v>2.12252451590909</c:v>
                </c:pt>
                <c:pt idx="89">
                  <c:v>2.1269645740816299</c:v>
                </c:pt>
                <c:pt idx="90">
                  <c:v>2.1366080102438998</c:v>
                </c:pt>
                <c:pt idx="91">
                  <c:v>2.1364810670588201</c:v>
                </c:pt>
                <c:pt idx="92">
                  <c:v>2.0460791734693902</c:v>
                </c:pt>
                <c:pt idx="93">
                  <c:v>2.0417953005769198</c:v>
                </c:pt>
                <c:pt idx="94">
                  <c:v>2.02097493652174</c:v>
                </c:pt>
                <c:pt idx="95">
                  <c:v>2.0061215156521701</c:v>
                </c:pt>
                <c:pt idx="96">
                  <c:v>1.99915437081633</c:v>
                </c:pt>
                <c:pt idx="97">
                  <c:v>2.0343564246511598</c:v>
                </c:pt>
                <c:pt idx="98">
                  <c:v>2.0107694671428602</c:v>
                </c:pt>
                <c:pt idx="99">
                  <c:v>2.0231123432558098</c:v>
                </c:pt>
                <c:pt idx="100">
                  <c:v>2.0166385877083299</c:v>
                </c:pt>
                <c:pt idx="101">
                  <c:v>2.0266756884090902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9E-4E7F-BE3E-B5D47A9A9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8404352"/>
        <c:axId val="258405888"/>
      </c:lineChart>
      <c:dateAx>
        <c:axId val="258401024"/>
        <c:scaling>
          <c:orientation val="minMax"/>
          <c:max val="46387"/>
          <c:min val="36892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256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258402560"/>
        <c:scaling>
          <c:orientation val="minMax"/>
          <c:max val="2.2000000000000002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401024"/>
        <c:crosses val="autoZero"/>
        <c:crossBetween val="between"/>
        <c:majorUnit val="0.1"/>
      </c:valAx>
      <c:dateAx>
        <c:axId val="258404352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258405888"/>
        <c:crosses val="autoZero"/>
        <c:auto val="1"/>
        <c:lblOffset val="100"/>
        <c:baseTimeUnit val="months"/>
      </c:dateAx>
      <c:valAx>
        <c:axId val="258405888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258404352"/>
        <c:crosses val="max"/>
        <c:crossBetween val="between"/>
        <c:majorUnit val="0.05"/>
      </c:valAx>
      <c:spPr>
        <a:noFill/>
        <a:ln w="381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810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portrait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327114290388042E-2"/>
          <c:y val="0.17573636734589107"/>
          <c:w val="0.92140618161079102"/>
          <c:h val="0.75782792765600759"/>
        </c:manualLayout>
      </c:layout>
      <c:lineChart>
        <c:grouping val="standard"/>
        <c:varyColors val="0"/>
        <c:ser>
          <c:idx val="1"/>
          <c:order val="0"/>
          <c:tx>
            <c:strRef>
              <c:f>'Chart 6'!$K$3</c:f>
              <c:strCache>
                <c:ptCount val="1"/>
                <c:pt idx="0">
                  <c:v>SPF Q2 2026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>
                <a:solidFill>
                  <a:srgbClr val="003299"/>
                </a:solidFill>
                <a:prstDash val="solid"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A32-457F-9CF9-794220F7B9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A32-457F-9CF9-794220F7B95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A32-457F-9CF9-794220F7B95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3A32-457F-9CF9-794220F7B95F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3A32-457F-9CF9-794220F7B95F}"/>
              </c:ext>
            </c:extLst>
          </c:dPt>
          <c:cat>
            <c:numRef>
              <c:f>'Chart 6'!$J$4:$J$9</c:f>
              <c:numCache>
                <c:formatCode>yyyy</c:formatCode>
                <c:ptCount val="6"/>
                <c:pt idx="0">
                  <c:v>46387</c:v>
                </c:pt>
                <c:pt idx="1">
                  <c:v>46752</c:v>
                </c:pt>
                <c:pt idx="2">
                  <c:v>47118</c:v>
                </c:pt>
                <c:pt idx="3">
                  <c:v>47483</c:v>
                </c:pt>
                <c:pt idx="4">
                  <c:v>47848</c:v>
                </c:pt>
                <c:pt idx="5">
                  <c:v>47848</c:v>
                </c:pt>
              </c:numCache>
            </c:numRef>
          </c:cat>
          <c:val>
            <c:numRef>
              <c:f>'Chart 6'!$K$4:$K$9</c:f>
              <c:numCache>
                <c:formatCode>0.0</c:formatCode>
                <c:ptCount val="6"/>
                <c:pt idx="0">
                  <c:v>0.95556499267857098</c:v>
                </c:pt>
                <c:pt idx="1">
                  <c:v>1.2692831398214299</c:v>
                </c:pt>
                <c:pt idx="2">
                  <c:v>1.3261779640909099</c:v>
                </c:pt>
                <c:pt idx="3">
                  <c:v>#N/A</c:v>
                </c:pt>
                <c:pt idx="4">
                  <c:v>#N/A</c:v>
                </c:pt>
                <c:pt idx="5">
                  <c:v>1.2708474976923101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32-457F-9CF9-794220F7B95F}"/>
            </c:ext>
          </c:extLst>
        </c:ser>
        <c:ser>
          <c:idx val="2"/>
          <c:order val="1"/>
          <c:tx>
            <c:strRef>
              <c:f>'Chart 6'!$L$3</c:f>
              <c:strCache>
                <c:ptCount val="1"/>
                <c:pt idx="0">
                  <c:v>SPF Q1 2026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3A32-457F-9CF9-794220F7B9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3A32-457F-9CF9-794220F7B95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3A32-457F-9CF9-794220F7B95F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3A32-457F-9CF9-794220F7B95F}"/>
              </c:ext>
            </c:extLst>
          </c:dPt>
          <c:cat>
            <c:numRef>
              <c:f>'Chart 6'!$J$4:$J$9</c:f>
              <c:numCache>
                <c:formatCode>yyyy</c:formatCode>
                <c:ptCount val="6"/>
                <c:pt idx="0">
                  <c:v>46387</c:v>
                </c:pt>
                <c:pt idx="1">
                  <c:v>46752</c:v>
                </c:pt>
                <c:pt idx="2">
                  <c:v>47118</c:v>
                </c:pt>
                <c:pt idx="3">
                  <c:v>47483</c:v>
                </c:pt>
                <c:pt idx="4">
                  <c:v>47848</c:v>
                </c:pt>
                <c:pt idx="5">
                  <c:v>47848</c:v>
                </c:pt>
              </c:numCache>
            </c:numRef>
          </c:cat>
          <c:val>
            <c:numRef>
              <c:f>'Chart 6'!$L$4:$L$9</c:f>
              <c:numCache>
                <c:formatCode>0.0</c:formatCode>
                <c:ptCount val="6"/>
                <c:pt idx="0">
                  <c:v>1.19883153645161</c:v>
                </c:pt>
                <c:pt idx="1">
                  <c:v>1.41106965533333</c:v>
                </c:pt>
                <c:pt idx="2">
                  <c:v>1.3165165646511601</c:v>
                </c:pt>
                <c:pt idx="3">
                  <c:v>#N/A</c:v>
                </c:pt>
                <c:pt idx="4">
                  <c:v>#N/A</c:v>
                </c:pt>
                <c:pt idx="5">
                  <c:v>1.2672302124999999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32-457F-9CF9-794220F7B95F}"/>
            </c:ext>
          </c:extLst>
        </c:ser>
        <c:ser>
          <c:idx val="0"/>
          <c:order val="2"/>
          <c:tx>
            <c:strRef>
              <c:f>'Chart 6'!$M$3</c:f>
              <c:strCache>
                <c:ptCount val="1"/>
                <c:pt idx="0">
                  <c:v>March 2026 ECB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lgDash"/>
              </a:ln>
              <a:effectLst/>
            </c:spPr>
          </c:marker>
          <c:cat>
            <c:numRef>
              <c:f>'Chart 6'!$J$4:$J$9</c:f>
              <c:numCache>
                <c:formatCode>yyyy</c:formatCode>
                <c:ptCount val="6"/>
                <c:pt idx="0">
                  <c:v>46387</c:v>
                </c:pt>
                <c:pt idx="1">
                  <c:v>46752</c:v>
                </c:pt>
                <c:pt idx="2">
                  <c:v>47118</c:v>
                </c:pt>
                <c:pt idx="3">
                  <c:v>47483</c:v>
                </c:pt>
                <c:pt idx="4">
                  <c:v>47848</c:v>
                </c:pt>
                <c:pt idx="5">
                  <c:v>47848</c:v>
                </c:pt>
              </c:numCache>
            </c:numRef>
          </c:cat>
          <c:val>
            <c:numRef>
              <c:f>'Chart 6'!$M$4:$M$9</c:f>
              <c:numCache>
                <c:formatCode>0.0</c:formatCode>
                <c:ptCount val="6"/>
                <c:pt idx="0">
                  <c:v>0.91049296000000002</c:v>
                </c:pt>
                <c:pt idx="1">
                  <c:v>1.26461789</c:v>
                </c:pt>
                <c:pt idx="2">
                  <c:v>1.4075968400000001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A32-457F-9CF9-794220F7B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628672"/>
        <c:axId val="263631232"/>
      </c:lineChart>
      <c:dateAx>
        <c:axId val="263628672"/>
        <c:scaling>
          <c:orientation val="minMax"/>
        </c:scaling>
        <c:delete val="0"/>
        <c:axPos val="b"/>
        <c:majorGridlines>
          <c:spPr>
            <a:ln w="3810">
              <a:solidFill>
                <a:srgbClr val="D9D9D9"/>
              </a:solidFill>
              <a:prstDash val="solid"/>
            </a:ln>
          </c:spPr>
        </c:majorGridlines>
        <c:numFmt formatCode="yyyy" sourceLinked="0"/>
        <c:majorTickMark val="none"/>
        <c:minorTickMark val="none"/>
        <c:tickLblPos val="low"/>
        <c:spPr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631232"/>
        <c:crossesAt val="2"/>
        <c:auto val="1"/>
        <c:lblOffset val="100"/>
        <c:baseTimeUnit val="years"/>
        <c:majorUnit val="12"/>
        <c:majorTimeUnit val="months"/>
        <c:minorUnit val="1"/>
      </c:dateAx>
      <c:valAx>
        <c:axId val="263631232"/>
        <c:scaling>
          <c:orientation val="minMax"/>
          <c:max val="1.5"/>
          <c:min val="0.9"/>
        </c:scaling>
        <c:delete val="0"/>
        <c:axPos val="l"/>
        <c:majorGridlines>
          <c:spPr>
            <a:ln w="3810"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low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628672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>
          <a:solidFill>
            <a:schemeClr val="tx1">
              <a:lumMod val="50000"/>
              <a:lumOff val="50000"/>
            </a:schemeClr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51464845302376E-2"/>
          <c:y val="0.25178236043246754"/>
          <c:w val="0.93834901769612955"/>
          <c:h val="0.68674594986792437"/>
        </c:manualLayout>
      </c:layout>
      <c:areaChart>
        <c:grouping val="standard"/>
        <c:varyColors val="0"/>
        <c:ser>
          <c:idx val="3"/>
          <c:order val="4"/>
          <c:tx>
            <c:strRef>
              <c:f>'Chart 7'!$A$11</c:f>
              <c:strCache>
                <c:ptCount val="1"/>
                <c:pt idx="0">
                  <c:v>SPF standard deviation range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7'!$B$16:$F$16</c:f>
              <c:numCache>
                <c:formatCode>0.00</c:formatCode>
                <c:ptCount val="5"/>
                <c:pt idx="1">
                  <c:v>0.31270911654434164</c:v>
                </c:pt>
                <c:pt idx="2">
                  <c:v>0.32529320362115133</c:v>
                </c:pt>
                <c:pt idx="3">
                  <c:v>0.38263840321972431</c:v>
                </c:pt>
                <c:pt idx="4">
                  <c:v>0.40972494672555115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2-49BF-807C-FC6F4F380B19}"/>
            </c:ext>
          </c:extLst>
        </c:ser>
        <c:ser>
          <c:idx val="6"/>
          <c:order val="5"/>
          <c:tx>
            <c:strRef>
              <c:f>'Chart 7'!$A$11</c:f>
              <c:strCache>
                <c:ptCount val="1"/>
                <c:pt idx="0">
                  <c:v>SPF standard deviation range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7'!$B$17:$F$17</c:f>
              <c:numCache>
                <c:formatCode>0.00</c:formatCode>
                <c:ptCount val="5"/>
                <c:pt idx="1">
                  <c:v>0.12794228332722035</c:v>
                </c:pt>
                <c:pt idx="2">
                  <c:v>-3.5061758630165557E-2</c:v>
                </c:pt>
                <c:pt idx="3">
                  <c:v>0.14146809268284632</c:v>
                </c:pt>
                <c:pt idx="4">
                  <c:v>0.2086315423885885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02-49BF-807C-FC6F4F380B19}"/>
            </c:ext>
          </c:extLst>
        </c:ser>
        <c:ser>
          <c:idx val="2"/>
          <c:order val="6"/>
          <c:tx>
            <c:strRef>
              <c:f>'Chart 7'!$A$9</c:f>
              <c:strCache>
                <c:ptCount val="1"/>
                <c:pt idx="0">
                  <c:v>-s.d.</c:v>
                </c:pt>
              </c:strCache>
            </c:strRef>
          </c:tx>
          <c:spPr>
            <a:solidFill>
              <a:srgbClr val="8139C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val>
            <c:numRef>
              <c:f>'Chart 7'!$B$15:$F$15</c:f>
              <c:numCache>
                <c:formatCode>0.00</c:formatCode>
                <c:ptCount val="5"/>
                <c:pt idx="1">
                  <c:v>#N/A</c:v>
                </c:pt>
                <c:pt idx="2">
                  <c:v>-3.5061758630165557E-2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02-49BF-807C-FC6F4F380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5137864"/>
        <c:axId val="1015130976"/>
      </c:areaChart>
      <c:lineChart>
        <c:grouping val="standard"/>
        <c:varyColors val="0"/>
        <c:ser>
          <c:idx val="0"/>
          <c:order val="0"/>
          <c:tx>
            <c:strRef>
              <c:f>'Chart 7'!$A$4</c:f>
              <c:strCache>
                <c:ptCount val="1"/>
                <c:pt idx="0">
                  <c:v>SPF Q1 2026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Q4 2025</c:v>
                </c:pt>
                <c:pt idx="1">
                  <c:v>Q1 2026</c:v>
                </c:pt>
                <c:pt idx="2">
                  <c:v>Q2 2026</c:v>
                </c:pt>
                <c:pt idx="3">
                  <c:v>Q3 2026</c:v>
                </c:pt>
                <c:pt idx="4">
                  <c:v>Q4 2026</c:v>
                </c:pt>
              </c:strCache>
            </c:strRef>
          </c:cat>
          <c:val>
            <c:numRef>
              <c:f>'Chart 7'!$B$4:$F$4</c:f>
              <c:numCache>
                <c:formatCode>0.00</c:formatCode>
                <c:ptCount val="5"/>
                <c:pt idx="0">
                  <c:v>0.21755680444336395</c:v>
                </c:pt>
                <c:pt idx="1">
                  <c:v>0.31098154991881205</c:v>
                </c:pt>
                <c:pt idx="2">
                  <c:v>0.34171326645072769</c:v>
                </c:pt>
                <c:pt idx="3">
                  <c:v>0.37479301539889631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02-49BF-807C-FC6F4F380B19}"/>
            </c:ext>
          </c:extLst>
        </c:ser>
        <c:ser>
          <c:idx val="1"/>
          <c:order val="1"/>
          <c:tx>
            <c:strRef>
              <c:f>'Chart 7'!$A$6</c:f>
              <c:strCache>
                <c:ptCount val="1"/>
                <c:pt idx="0">
                  <c:v>March 2026 ECB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Q4 2025</c:v>
                </c:pt>
                <c:pt idx="1">
                  <c:v>Q1 2026</c:v>
                </c:pt>
                <c:pt idx="2">
                  <c:v>Q2 2026</c:v>
                </c:pt>
                <c:pt idx="3">
                  <c:v>Q3 2026</c:v>
                </c:pt>
                <c:pt idx="4">
                  <c:v>Q4 2026</c:v>
                </c:pt>
              </c:strCache>
            </c:strRef>
          </c:cat>
          <c:val>
            <c:numRef>
              <c:f>'Chart 7'!$B$6:$F$6</c:f>
              <c:numCache>
                <c:formatCode>0.00</c:formatCode>
                <c:ptCount val="5"/>
                <c:pt idx="0">
                  <c:v>0.18205603000000001</c:v>
                </c:pt>
                <c:pt idx="1">
                  <c:v>0.2935487</c:v>
                </c:pt>
                <c:pt idx="2">
                  <c:v>0.12451725</c:v>
                </c:pt>
                <c:pt idx="3">
                  <c:v>0.22300607</c:v>
                </c:pt>
                <c:pt idx="4">
                  <c:v>0.33108110000000002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02-49BF-807C-FC6F4F380B19}"/>
            </c:ext>
          </c:extLst>
        </c:ser>
        <c:ser>
          <c:idx val="5"/>
          <c:order val="2"/>
          <c:tx>
            <c:strRef>
              <c:f>'Chart 7'!$A$13</c:f>
              <c:strCache>
                <c:ptCount val="1"/>
                <c:pt idx="0">
                  <c:v>GDP outcome Q4 2025</c:v>
                </c:pt>
              </c:strCache>
            </c:strRef>
          </c:tx>
          <c:spPr>
            <a:ln w="25400" cap="rnd" cmpd="sng" algn="ctr">
              <a:solidFill>
                <a:srgbClr val="65B8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65B800"/>
              </a:solidFill>
              <a:ln w="25400">
                <a:solidFill>
                  <a:srgbClr val="65B800"/>
                </a:solidFill>
                <a:prstDash val="solid"/>
              </a:ln>
              <a:effectLst/>
            </c:spPr>
          </c:marker>
          <c:cat>
            <c:strRef>
              <c:f>'Chart 7'!$B$2:$F$2</c:f>
              <c:strCache>
                <c:ptCount val="5"/>
                <c:pt idx="0">
                  <c:v>Q4 2025</c:v>
                </c:pt>
                <c:pt idx="1">
                  <c:v>Q1 2026</c:v>
                </c:pt>
                <c:pt idx="2">
                  <c:v>Q2 2026</c:v>
                </c:pt>
                <c:pt idx="3">
                  <c:v>Q3 2026</c:v>
                </c:pt>
                <c:pt idx="4">
                  <c:v>Q4 2026</c:v>
                </c:pt>
              </c:strCache>
            </c:strRef>
          </c:cat>
          <c:val>
            <c:numRef>
              <c:f>'Chart 7'!$B$13:$F$13</c:f>
              <c:numCache>
                <c:formatCode>General</c:formatCode>
                <c:ptCount val="5"/>
                <c:pt idx="0" formatCode="0.00">
                  <c:v>0.19558543931963435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02-49BF-807C-FC6F4F380B19}"/>
            </c:ext>
          </c:extLst>
        </c:ser>
        <c:ser>
          <c:idx val="4"/>
          <c:order val="3"/>
          <c:tx>
            <c:strRef>
              <c:f>'Chart 7'!$A$3</c:f>
              <c:strCache>
                <c:ptCount val="1"/>
                <c:pt idx="0">
                  <c:v>SPF Q2 2026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strRef>
              <c:f>'Chart 7'!$B$2:$F$2</c:f>
              <c:strCache>
                <c:ptCount val="5"/>
                <c:pt idx="0">
                  <c:v>Q4 2025</c:v>
                </c:pt>
                <c:pt idx="1">
                  <c:v>Q1 2026</c:v>
                </c:pt>
                <c:pt idx="2">
                  <c:v>Q2 2026</c:v>
                </c:pt>
                <c:pt idx="3">
                  <c:v>Q3 2026</c:v>
                </c:pt>
                <c:pt idx="4">
                  <c:v>Q4 2026</c:v>
                </c:pt>
              </c:strCache>
            </c:strRef>
          </c:cat>
          <c:val>
            <c:numRef>
              <c:f>'Chart 7'!$B$3:$F$3</c:f>
              <c:numCache>
                <c:formatCode>0.00</c:formatCode>
                <c:ptCount val="5"/>
                <c:pt idx="1">
                  <c:v>0.22032569993578099</c:v>
                </c:pt>
                <c:pt idx="2">
                  <c:v>0.1451157224954929</c:v>
                </c:pt>
                <c:pt idx="3">
                  <c:v>0.26205324795128532</c:v>
                </c:pt>
                <c:pt idx="4">
                  <c:v>0.30917824455706983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02-49BF-807C-FC6F4F380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137864"/>
        <c:axId val="1015130976"/>
      </c:lineChart>
      <c:catAx>
        <c:axId val="1015137864"/>
        <c:scaling>
          <c:orientation val="minMax"/>
        </c:scaling>
        <c:delete val="0"/>
        <c:axPos val="b"/>
        <c:majorGridlines>
          <c:spPr>
            <a:ln w="3810" cap="flat" cmpd="sng" algn="ctr">
              <a:noFill/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0976"/>
        <c:crosses val="autoZero"/>
        <c:auto val="1"/>
        <c:lblAlgn val="ctr"/>
        <c:lblOffset val="100"/>
        <c:noMultiLvlLbl val="0"/>
      </c:catAx>
      <c:valAx>
        <c:axId val="1015130976"/>
        <c:scaling>
          <c:orientation val="minMax"/>
          <c:max val="0.5"/>
        </c:scaling>
        <c:delete val="0"/>
        <c:axPos val="l"/>
        <c:majorGridlines>
          <c:spPr>
            <a:ln w="3810" cap="flat" cmpd="sng" algn="ctr">
              <a:noFill/>
              <a:prstDash val="solid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15137864"/>
        <c:crosses val="autoZero"/>
        <c:crossBetween val="between"/>
        <c:majorUnit val="0.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3516590165397757E-2"/>
          <c:y val="0.11147247805020161"/>
          <c:w val="0.96368385776293375"/>
          <c:h val="0.83838048655114483"/>
        </c:manualLayout>
      </c:layout>
      <c:scatterChart>
        <c:scatterStyle val="lineMarker"/>
        <c:varyColors val="0"/>
        <c:ser>
          <c:idx val="0"/>
          <c:order val="0"/>
          <c:tx>
            <c:v>Q4 2021 - Q1 2023</c:v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>
                <a:solidFill>
                  <a:srgbClr val="003299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4.1666666666666768E-2"/>
                  <c:y val="-4.1763341067285381E-2"/>
                </c:manualLayout>
              </c:layout>
              <c:tx>
                <c:rich>
                  <a:bodyPr/>
                  <a:lstStyle/>
                  <a:p>
                    <a:fld id="{B150B5CF-E80E-4D49-B093-E5FE1632B8D0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830-435E-B7FD-183987A823F4}"/>
                </c:ext>
              </c:extLst>
            </c:dLbl>
            <c:dLbl>
              <c:idx val="1"/>
              <c:layout>
                <c:manualLayout>
                  <c:x val="-4.1666666666666664E-2"/>
                  <c:y val="-4.1763341067285381E-2"/>
                </c:manualLayout>
              </c:layout>
              <c:tx>
                <c:rich>
                  <a:bodyPr/>
                  <a:lstStyle/>
                  <a:p>
                    <a:fld id="{E4B345A3-A3D1-47F5-B063-FDFDE20DD660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830-435E-B7FD-183987A823F4}"/>
                </c:ext>
              </c:extLst>
            </c:dLbl>
            <c:dLbl>
              <c:idx val="2"/>
              <c:layout>
                <c:manualLayout>
                  <c:x val="-2.7777777777777779E-3"/>
                  <c:y val="-2.7842227378190254E-2"/>
                </c:manualLayout>
              </c:layout>
              <c:tx>
                <c:rich>
                  <a:bodyPr/>
                  <a:lstStyle/>
                  <a:p>
                    <a:fld id="{D4AEDF00-D1B5-4B16-AF5D-02F9F2DC42A8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830-435E-B7FD-183987A823F4}"/>
                </c:ext>
              </c:extLst>
            </c:dLbl>
            <c:dLbl>
              <c:idx val="3"/>
              <c:layout>
                <c:manualLayout>
                  <c:x val="-1.388888888888894E-2"/>
                  <c:y val="-2.7842227378190254E-2"/>
                </c:manualLayout>
              </c:layout>
              <c:tx>
                <c:rich>
                  <a:bodyPr/>
                  <a:lstStyle/>
                  <a:p>
                    <a:fld id="{49E119C0-89F0-49FC-B2C3-6C3E0E0BF7CF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830-435E-B7FD-183987A823F4}"/>
                </c:ext>
              </c:extLst>
            </c:dLbl>
            <c:dLbl>
              <c:idx val="4"/>
              <c:layout>
                <c:manualLayout>
                  <c:x val="-6.9444444444444489E-2"/>
                  <c:y val="-4.6403712296983757E-2"/>
                </c:manualLayout>
              </c:layout>
              <c:tx>
                <c:rich>
                  <a:bodyPr/>
                  <a:lstStyle/>
                  <a:p>
                    <a:fld id="{456DF027-1F79-4E05-95D8-3D5E0708D434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830-435E-B7FD-183987A823F4}"/>
                </c:ext>
              </c:extLst>
            </c:dLbl>
            <c:dLbl>
              <c:idx val="5"/>
              <c:layout>
                <c:manualLayout>
                  <c:x val="-9.7222222222222224E-2"/>
                  <c:y val="3.2482598607888546E-2"/>
                </c:manualLayout>
              </c:layout>
              <c:tx>
                <c:rich>
                  <a:bodyPr/>
                  <a:lstStyle/>
                  <a:p>
                    <a:fld id="{C7222C9D-F6DB-42A8-B453-D51C13875D8B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830-435E-B7FD-183987A823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'Chart 8'!$G$93:$G$98</c:f>
              <c:numCache>
                <c:formatCode>General</c:formatCode>
                <c:ptCount val="6"/>
                <c:pt idx="0">
                  <c:v>4.8567279086956496</c:v>
                </c:pt>
                <c:pt idx="1">
                  <c:v>3.33898257330981</c:v>
                </c:pt>
                <c:pt idx="2">
                  <c:v>1.79253896318605</c:v>
                </c:pt>
                <c:pt idx="3">
                  <c:v>1.0209535934023299</c:v>
                </c:pt>
                <c:pt idx="4">
                  <c:v>-0.49016308488888899</c:v>
                </c:pt>
                <c:pt idx="5">
                  <c:v>-8.3068375652173898E-2</c:v>
                </c:pt>
              </c:numCache>
            </c:numRef>
          </c:xVal>
          <c:yVal>
            <c:numRef>
              <c:f>'Chart 8'!$D$93:$D$98</c:f>
              <c:numCache>
                <c:formatCode>General</c:formatCode>
                <c:ptCount val="6"/>
                <c:pt idx="0">
                  <c:v>1.6530908881914901</c:v>
                </c:pt>
                <c:pt idx="1">
                  <c:v>1.81269499745714</c:v>
                </c:pt>
                <c:pt idx="2">
                  <c:v>2.8112997410146301</c:v>
                </c:pt>
                <c:pt idx="3">
                  <c:v>3.5566997932190501</c:v>
                </c:pt>
                <c:pt idx="4">
                  <c:v>4.7559203247826103</c:v>
                </c:pt>
                <c:pt idx="5">
                  <c:v>3.6206025955319099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'Chart 8'!$H$93:$H$98</c15:f>
                <c15:dlblRangeCache>
                  <c:ptCount val="6"/>
                  <c:pt idx="0">
                    <c:v>Q4 2021</c:v>
                  </c:pt>
                  <c:pt idx="1">
                    <c:v>Q1 2022</c:v>
                  </c:pt>
                  <c:pt idx="2">
                    <c:v>Q2 2022</c:v>
                  </c:pt>
                  <c:pt idx="3">
                    <c:v>Q3 2022</c:v>
                  </c:pt>
                  <c:pt idx="4">
                    <c:v>Q4 2022</c:v>
                  </c:pt>
                  <c:pt idx="5">
                    <c:v>Q1 2023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9830-435E-B7FD-183987A823F4}"/>
            </c:ext>
          </c:extLst>
        </c:ser>
        <c:ser>
          <c:idx val="1"/>
          <c:order val="1"/>
          <c:tx>
            <c:v>Latest 3 rounds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9.4201940035273365E-2"/>
                  <c:y val="1.4843518518518518E-2"/>
                </c:manualLayout>
              </c:layout>
              <c:tx>
                <c:rich>
                  <a:bodyPr/>
                  <a:lstStyle/>
                  <a:p>
                    <a:fld id="{A382B13F-50DA-44D4-ADD7-9E1453F99733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830-435E-B7FD-183987A823F4}"/>
                </c:ext>
              </c:extLst>
            </c:dLbl>
            <c:dLbl>
              <c:idx val="1"/>
              <c:layout>
                <c:manualLayout>
                  <c:x val="-5.5555555555555558E-3"/>
                  <c:y val="9.2807424593967514E-3"/>
                </c:manualLayout>
              </c:layout>
              <c:tx>
                <c:rich>
                  <a:bodyPr/>
                  <a:lstStyle/>
                  <a:p>
                    <a:fld id="{F72D770A-4DE3-4130-954A-C967C7931EE5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830-435E-B7FD-183987A823F4}"/>
                </c:ext>
              </c:extLst>
            </c:dLbl>
            <c:dLbl>
              <c:idx val="2"/>
              <c:layout>
                <c:manualLayout>
                  <c:x val="-0.101038139329806"/>
                  <c:y val="-1.2306944444444445E-2"/>
                </c:manualLayout>
              </c:layout>
              <c:tx>
                <c:rich>
                  <a:bodyPr/>
                  <a:lstStyle/>
                  <a:p>
                    <a:fld id="{672F7344-F276-49FC-AF53-496964B8F32C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830-435E-B7FD-183987A823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'Chart 8'!$G$109:$G$111</c:f>
              <c:numCache>
                <c:formatCode>0.00000</c:formatCode>
                <c:ptCount val="3"/>
                <c:pt idx="0" formatCode="General">
                  <c:v>0.96962377557692303</c:v>
                </c:pt>
                <c:pt idx="1">
                  <c:v>1.23522431563636</c:v>
                </c:pt>
                <c:pt idx="2">
                  <c:v>0.95633615000000005</c:v>
                </c:pt>
              </c:numCache>
            </c:numRef>
          </c:xVal>
          <c:yVal>
            <c:numRef>
              <c:f>'Chart 8'!$D$109:$D$111</c:f>
              <c:numCache>
                <c:formatCode>General</c:formatCode>
                <c:ptCount val="3"/>
                <c:pt idx="0">
                  <c:v>1.7998094497618999</c:v>
                </c:pt>
                <c:pt idx="1">
                  <c:v>1.87408931897959</c:v>
                </c:pt>
                <c:pt idx="2">
                  <c:v>2.3922812692857098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'Chart 8'!$H$109:$H$111</c15:f>
                <c15:dlblRangeCache>
                  <c:ptCount val="3"/>
                  <c:pt idx="0">
                    <c:v>Q4 2025</c:v>
                  </c:pt>
                  <c:pt idx="1">
                    <c:v>Q1 2026</c:v>
                  </c:pt>
                  <c:pt idx="2">
                    <c:v>Q2 2026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9830-435E-B7FD-183987A823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32424335"/>
        <c:axId val="1303786527"/>
      </c:scatterChart>
      <c:valAx>
        <c:axId val="1532424335"/>
        <c:scaling>
          <c:orientation val="minMax"/>
          <c:min val="-1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3786527"/>
        <c:crosses val="autoZero"/>
        <c:crossBetween val="midCat"/>
        <c:majorUnit val="1"/>
      </c:valAx>
      <c:valAx>
        <c:axId val="1303786527"/>
        <c:scaling>
          <c:orientation val="minMax"/>
          <c:max val="6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2424335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6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3.3516590165397757E-2"/>
          <c:y val="0.11147247805020161"/>
          <c:w val="0.96368385776293375"/>
          <c:h val="0.83838048655114483"/>
        </c:manualLayout>
      </c:layout>
      <c:scatterChart>
        <c:scatterStyle val="lineMarker"/>
        <c:varyColors val="0"/>
        <c:ser>
          <c:idx val="0"/>
          <c:order val="0"/>
          <c:tx>
            <c:v>Q4 2021 - Q1 2023</c:v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>
                <a:solidFill>
                  <a:srgbClr val="003299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4.1666666666666768E-2"/>
                  <c:y val="-4.1763341067285381E-2"/>
                </c:manualLayout>
              </c:layout>
              <c:tx>
                <c:rich>
                  <a:bodyPr/>
                  <a:lstStyle/>
                  <a:p>
                    <a:fld id="{BB446388-A4C9-413C-ABAA-D7BF0B16A128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D24-4F76-BDAE-B016B9A303CE}"/>
                </c:ext>
              </c:extLst>
            </c:dLbl>
            <c:dLbl>
              <c:idx val="1"/>
              <c:layout>
                <c:manualLayout>
                  <c:x val="-4.1666666666666664E-2"/>
                  <c:y val="-4.1763341067285381E-2"/>
                </c:manualLayout>
              </c:layout>
              <c:tx>
                <c:rich>
                  <a:bodyPr/>
                  <a:lstStyle/>
                  <a:p>
                    <a:fld id="{F329C07E-53BB-49BA-8891-3BA30B398490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D24-4F76-BDAE-B016B9A303CE}"/>
                </c:ext>
              </c:extLst>
            </c:dLbl>
            <c:dLbl>
              <c:idx val="2"/>
              <c:layout>
                <c:manualLayout>
                  <c:x val="-6.3888888888888884E-2"/>
                  <c:y val="-4.6403712296983757E-2"/>
                </c:manualLayout>
              </c:layout>
              <c:tx>
                <c:rich>
                  <a:bodyPr/>
                  <a:lstStyle/>
                  <a:p>
                    <a:fld id="{559FAC16-D694-4DEE-ADBA-487315C57D8D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D24-4F76-BDAE-B016B9A303CE}"/>
                </c:ext>
              </c:extLst>
            </c:dLbl>
            <c:dLbl>
              <c:idx val="3"/>
              <c:layout>
                <c:manualLayout>
                  <c:x val="-1.388888888888894E-2"/>
                  <c:y val="-2.7842227378190254E-2"/>
                </c:manualLayout>
              </c:layout>
              <c:tx>
                <c:rich>
                  <a:bodyPr/>
                  <a:lstStyle/>
                  <a:p>
                    <a:fld id="{7630F9E9-242E-4355-AC8B-9DECA3898D2D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D24-4F76-BDAE-B016B9A303CE}"/>
                </c:ext>
              </c:extLst>
            </c:dLbl>
            <c:dLbl>
              <c:idx val="4"/>
              <c:layout>
                <c:manualLayout>
                  <c:x val="-6.9444444444444489E-2"/>
                  <c:y val="-4.6403712296983757E-2"/>
                </c:manualLayout>
              </c:layout>
              <c:tx>
                <c:rich>
                  <a:bodyPr/>
                  <a:lstStyle/>
                  <a:p>
                    <a:fld id="{CF3772D2-8784-459D-A0AE-0A603C80AB8D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D24-4F76-BDAE-B016B9A303CE}"/>
                </c:ext>
              </c:extLst>
            </c:dLbl>
            <c:dLbl>
              <c:idx val="5"/>
              <c:layout>
                <c:manualLayout>
                  <c:x val="-0.10833333333333328"/>
                  <c:y val="-2.7842227378190299E-2"/>
                </c:manualLayout>
              </c:layout>
              <c:tx>
                <c:rich>
                  <a:bodyPr/>
                  <a:lstStyle/>
                  <a:p>
                    <a:fld id="{2B350A52-089E-4F89-A5E8-7DDAEBC397C7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D24-4F76-BDAE-B016B9A303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'Chart 9'!$G$93:$G$98</c:f>
              <c:numCache>
                <c:formatCode>General</c:formatCode>
                <c:ptCount val="6"/>
                <c:pt idx="0">
                  <c:v>2.40475855853659</c:v>
                </c:pt>
                <c:pt idx="1">
                  <c:v>2.1646442988416701</c:v>
                </c:pt>
                <c:pt idx="2">
                  <c:v>2.0967361775853699</c:v>
                </c:pt>
                <c:pt idx="3">
                  <c:v>1.6968344564837801</c:v>
                </c:pt>
                <c:pt idx="4">
                  <c:v>1.50871547722222</c:v>
                </c:pt>
                <c:pt idx="5">
                  <c:v>1.35471492744186</c:v>
                </c:pt>
              </c:numCache>
            </c:numRef>
          </c:xVal>
          <c:yVal>
            <c:numRef>
              <c:f>'Chart 9'!$D$93:$D$98</c:f>
              <c:numCache>
                <c:formatCode>General</c:formatCode>
                <c:ptCount val="6"/>
                <c:pt idx="0">
                  <c:v>1.6827031402439001</c:v>
                </c:pt>
                <c:pt idx="1">
                  <c:v>1.8134299215638301</c:v>
                </c:pt>
                <c:pt idx="2">
                  <c:v>1.9062380011606099</c:v>
                </c:pt>
                <c:pt idx="3">
                  <c:v>2.16518677745588</c:v>
                </c:pt>
                <c:pt idx="4">
                  <c:v>2.3711534475675702</c:v>
                </c:pt>
                <c:pt idx="5">
                  <c:v>2.2134620834090901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'Chart 9'!$H$93:$H$98</c15:f>
                <c15:dlblRangeCache>
                  <c:ptCount val="6"/>
                  <c:pt idx="0">
                    <c:v>Q4 2021</c:v>
                  </c:pt>
                  <c:pt idx="1">
                    <c:v>Q1 2022</c:v>
                  </c:pt>
                  <c:pt idx="2">
                    <c:v>Q2 2022</c:v>
                  </c:pt>
                  <c:pt idx="3">
                    <c:v>Q3 2022</c:v>
                  </c:pt>
                  <c:pt idx="4">
                    <c:v>Q4 2022</c:v>
                  </c:pt>
                  <c:pt idx="5">
                    <c:v>Q1 2023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DD24-4F76-BDAE-B016B9A303CE}"/>
            </c:ext>
          </c:extLst>
        </c:ser>
        <c:ser>
          <c:idx val="1"/>
          <c:order val="1"/>
          <c:tx>
            <c:v>Latest 3 rounds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Lbls>
            <c:dLbl>
              <c:idx val="0"/>
              <c:layout>
                <c:manualLayout>
                  <c:x val="-2.8130511463844796E-3"/>
                  <c:y val="-1.1783333333333333E-2"/>
                </c:manualLayout>
              </c:layout>
              <c:tx>
                <c:rich>
                  <a:bodyPr/>
                  <a:lstStyle/>
                  <a:p>
                    <a:fld id="{838ABB9D-F7E4-4518-827B-CDD8EC4FC621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D24-4F76-BDAE-B016B9A303CE}"/>
                </c:ext>
              </c:extLst>
            </c:dLbl>
            <c:dLbl>
              <c:idx val="1"/>
              <c:layout>
                <c:manualLayout>
                  <c:x val="-4.8509700176366896E-2"/>
                  <c:y val="8.2381481481481486E-2"/>
                </c:manualLayout>
              </c:layout>
              <c:tx>
                <c:rich>
                  <a:bodyPr/>
                  <a:lstStyle/>
                  <a:p>
                    <a:fld id="{3783BE5A-FC86-4930-9B53-F6C11E8F0FDD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D24-4F76-BDAE-B016B9A303CE}"/>
                </c:ext>
              </c:extLst>
            </c:dLbl>
            <c:dLbl>
              <c:idx val="2"/>
              <c:layout>
                <c:manualLayout>
                  <c:x val="-0.11199338624338624"/>
                  <c:y val="-1.0227777777777778E-2"/>
                </c:manualLayout>
              </c:layout>
              <c:tx>
                <c:rich>
                  <a:bodyPr/>
                  <a:lstStyle/>
                  <a:p>
                    <a:fld id="{0FB9CA1B-B637-49D8-A415-ADC1639F8956}" type="CELLRANGE">
                      <a:rPr lang="en-US"/>
                      <a:pPr/>
                      <a:t>[CELLRANGE]</a:t>
                    </a:fld>
                    <a:endParaRPr lang="fr-FR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D24-4F76-BDAE-B016B9A303C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600" b="1" i="0" u="none" strike="noStrike" kern="1200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'Chart 9'!$G$109:$G$111</c:f>
              <c:numCache>
                <c:formatCode>0.0</c:formatCode>
                <c:ptCount val="3"/>
                <c:pt idx="0" formatCode="General">
                  <c:v>1.4566445216666699</c:v>
                </c:pt>
                <c:pt idx="1">
                  <c:v>1.4210038326666701</c:v>
                </c:pt>
                <c:pt idx="2">
                  <c:v>1.3453785330952399</c:v>
                </c:pt>
              </c:numCache>
            </c:numRef>
          </c:xVal>
          <c:yVal>
            <c:numRef>
              <c:f>'Chart 9'!$D$109:$D$111</c:f>
              <c:numCache>
                <c:formatCode>0.0</c:formatCode>
                <c:ptCount val="3"/>
                <c:pt idx="0" formatCode="General">
                  <c:v>1.9481711936111099</c:v>
                </c:pt>
                <c:pt idx="1">
                  <c:v>1.96937841340426</c:v>
                </c:pt>
                <c:pt idx="2">
                  <c:v>1.95925479882353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'Chart 9'!$H$109:$H$111</c15:f>
                <c15:dlblRangeCache>
                  <c:ptCount val="3"/>
                  <c:pt idx="0">
                    <c:v>Q4 2025</c:v>
                  </c:pt>
                  <c:pt idx="1">
                    <c:v>Q1 2026</c:v>
                  </c:pt>
                  <c:pt idx="2">
                    <c:v>Q2 2026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DD24-4F76-BDAE-B016B9A303C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1532424335"/>
        <c:axId val="1303786527"/>
      </c:scatterChart>
      <c:valAx>
        <c:axId val="1532424335"/>
        <c:scaling>
          <c:orientation val="minMax"/>
          <c:min val="1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3786527"/>
        <c:crosses val="autoZero"/>
        <c:crossBetween val="midCat"/>
        <c:majorUnit val="0.25"/>
      </c:valAx>
      <c:valAx>
        <c:axId val="1303786527"/>
        <c:scaling>
          <c:orientation val="minMax"/>
          <c:max val="3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32424335"/>
        <c:crosses val="autoZero"/>
        <c:crossBetween val="midCat"/>
        <c:majorUnit val="0.2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6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327114290388042E-2"/>
          <c:y val="0.17573636734589107"/>
          <c:w val="0.92140618161079102"/>
          <c:h val="0.75782792765600759"/>
        </c:manualLayout>
      </c:layout>
      <c:lineChart>
        <c:grouping val="standard"/>
        <c:varyColors val="0"/>
        <c:ser>
          <c:idx val="1"/>
          <c:order val="0"/>
          <c:tx>
            <c:strRef>
              <c:f>'Chart 10'!$K$3</c:f>
              <c:strCache>
                <c:ptCount val="1"/>
                <c:pt idx="0">
                  <c:v>SPF Q2 2026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>
                <a:solidFill>
                  <a:srgbClr val="003299"/>
                </a:solidFill>
                <a:prstDash val="solid"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98A-40A4-9AAF-F6F99F4CBD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98A-40A4-9AAF-F6F99F4CBD6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98A-40A4-9AAF-F6F99F4CBD6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698A-40A4-9AAF-F6F99F4CBD6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698A-40A4-9AAF-F6F99F4CBD62}"/>
              </c:ext>
            </c:extLst>
          </c:dPt>
          <c:cat>
            <c:numRef>
              <c:f>'Chart 10'!$J$4:$J$9</c:f>
              <c:numCache>
                <c:formatCode>yyyy</c:formatCode>
                <c:ptCount val="6"/>
                <c:pt idx="0">
                  <c:v>46387</c:v>
                </c:pt>
                <c:pt idx="1">
                  <c:v>46752</c:v>
                </c:pt>
                <c:pt idx="2">
                  <c:v>47118</c:v>
                </c:pt>
                <c:pt idx="3">
                  <c:v>47483</c:v>
                </c:pt>
                <c:pt idx="4">
                  <c:v>47848</c:v>
                </c:pt>
                <c:pt idx="5">
                  <c:v>47848</c:v>
                </c:pt>
              </c:numCache>
            </c:numRef>
          </c:cat>
          <c:val>
            <c:numRef>
              <c:f>'Chart 10'!$K$4:$K$9</c:f>
              <c:numCache>
                <c:formatCode>0.0</c:formatCode>
                <c:ptCount val="6"/>
                <c:pt idx="0">
                  <c:v>6.28633505723404</c:v>
                </c:pt>
                <c:pt idx="1">
                  <c:v>6.2211194606382998</c:v>
                </c:pt>
                <c:pt idx="2">
                  <c:v>6.1239246189473704</c:v>
                </c:pt>
                <c:pt idx="3">
                  <c:v>#N/A</c:v>
                </c:pt>
                <c:pt idx="4">
                  <c:v>#N/A</c:v>
                </c:pt>
                <c:pt idx="5">
                  <c:v>6.0801856947058797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8A-40A4-9AAF-F6F99F4CBD62}"/>
            </c:ext>
          </c:extLst>
        </c:ser>
        <c:ser>
          <c:idx val="2"/>
          <c:order val="1"/>
          <c:tx>
            <c:strRef>
              <c:f>'Chart 10'!$L$3</c:f>
              <c:strCache>
                <c:ptCount val="1"/>
                <c:pt idx="0">
                  <c:v>SPF Q1 2026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698A-40A4-9AAF-F6F99F4CBD6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698A-40A4-9AAF-F6F99F4CBD6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698A-40A4-9AAF-F6F99F4CBD6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698A-40A4-9AAF-F6F99F4CBD62}"/>
              </c:ext>
            </c:extLst>
          </c:dPt>
          <c:cat>
            <c:numRef>
              <c:f>'Chart 10'!$J$4:$J$9</c:f>
              <c:numCache>
                <c:formatCode>yyyy</c:formatCode>
                <c:ptCount val="6"/>
                <c:pt idx="0">
                  <c:v>46387</c:v>
                </c:pt>
                <c:pt idx="1">
                  <c:v>46752</c:v>
                </c:pt>
                <c:pt idx="2">
                  <c:v>47118</c:v>
                </c:pt>
                <c:pt idx="3">
                  <c:v>47483</c:v>
                </c:pt>
                <c:pt idx="4">
                  <c:v>47848</c:v>
                </c:pt>
                <c:pt idx="5">
                  <c:v>47848</c:v>
                </c:pt>
              </c:numCache>
            </c:numRef>
          </c:cat>
          <c:val>
            <c:numRef>
              <c:f>'Chart 10'!$L$4:$L$9</c:f>
              <c:numCache>
                <c:formatCode>0.0</c:formatCode>
                <c:ptCount val="6"/>
                <c:pt idx="0">
                  <c:v>6.3262386188888904</c:v>
                </c:pt>
                <c:pt idx="1">
                  <c:v>6.2336951457692296</c:v>
                </c:pt>
                <c:pt idx="2">
                  <c:v>6.1350710674359004</c:v>
                </c:pt>
                <c:pt idx="3">
                  <c:v>#N/A</c:v>
                </c:pt>
                <c:pt idx="4">
                  <c:v>#N/A</c:v>
                </c:pt>
                <c:pt idx="5">
                  <c:v>6.1317581922500004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8A-40A4-9AAF-F6F99F4CBD62}"/>
            </c:ext>
          </c:extLst>
        </c:ser>
        <c:ser>
          <c:idx val="0"/>
          <c:order val="2"/>
          <c:tx>
            <c:strRef>
              <c:f>'Chart 10'!$M$3</c:f>
              <c:strCache>
                <c:ptCount val="1"/>
                <c:pt idx="0">
                  <c:v>March 2026 ECB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lgDash"/>
              </a:ln>
              <a:effectLst/>
            </c:spPr>
          </c:marker>
          <c:cat>
            <c:numRef>
              <c:f>'Chart 10'!$J$4:$J$9</c:f>
              <c:numCache>
                <c:formatCode>yyyy</c:formatCode>
                <c:ptCount val="6"/>
                <c:pt idx="0">
                  <c:v>46387</c:v>
                </c:pt>
                <c:pt idx="1">
                  <c:v>46752</c:v>
                </c:pt>
                <c:pt idx="2">
                  <c:v>47118</c:v>
                </c:pt>
                <c:pt idx="3">
                  <c:v>47483</c:v>
                </c:pt>
                <c:pt idx="4">
                  <c:v>47848</c:v>
                </c:pt>
                <c:pt idx="5">
                  <c:v>47848</c:v>
                </c:pt>
              </c:numCache>
            </c:numRef>
          </c:cat>
          <c:val>
            <c:numRef>
              <c:f>'Chart 10'!$M$4:$M$9</c:f>
              <c:numCache>
                <c:formatCode>0.0</c:formatCode>
                <c:ptCount val="6"/>
                <c:pt idx="0">
                  <c:v>6.2662214399999998</c:v>
                </c:pt>
                <c:pt idx="1">
                  <c:v>6.2545598399999998</c:v>
                </c:pt>
                <c:pt idx="2">
                  <c:v>6.1502883199999996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98A-40A4-9AAF-F6F99F4CB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628672"/>
        <c:axId val="263631232"/>
      </c:lineChart>
      <c:dateAx>
        <c:axId val="263628672"/>
        <c:scaling>
          <c:orientation val="minMax"/>
        </c:scaling>
        <c:delete val="0"/>
        <c:axPos val="b"/>
        <c:majorGridlines>
          <c:spPr>
            <a:ln w="3810">
              <a:solidFill>
                <a:srgbClr val="D9D9D9"/>
              </a:solidFill>
              <a:prstDash val="solid"/>
            </a:ln>
          </c:spPr>
        </c:majorGridlines>
        <c:numFmt formatCode="yyyy" sourceLinked="0"/>
        <c:majorTickMark val="none"/>
        <c:minorTickMark val="none"/>
        <c:tickLblPos val="low"/>
        <c:spPr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631232"/>
        <c:crossesAt val="2"/>
        <c:auto val="1"/>
        <c:lblOffset val="100"/>
        <c:baseTimeUnit val="years"/>
        <c:majorUnit val="12"/>
        <c:majorTimeUnit val="months"/>
        <c:minorUnit val="1"/>
      </c:dateAx>
      <c:valAx>
        <c:axId val="263631232"/>
        <c:scaling>
          <c:orientation val="minMax"/>
          <c:min val="6"/>
        </c:scaling>
        <c:delete val="0"/>
        <c:axPos val="l"/>
        <c:majorGridlines>
          <c:spPr>
            <a:ln w="3810"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low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628672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>
          <a:solidFill>
            <a:schemeClr val="tx1">
              <a:lumMod val="50000"/>
              <a:lumOff val="50000"/>
            </a:schemeClr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177822257100278E-2"/>
          <c:y val="0.23657739911548056"/>
          <c:w val="0.43236568763171124"/>
          <c:h val="0.66148586727159986"/>
        </c:manualLayout>
      </c:layout>
      <c:lineChart>
        <c:grouping val="standard"/>
        <c:varyColors val="0"/>
        <c:ser>
          <c:idx val="1"/>
          <c:order val="0"/>
          <c:tx>
            <c:strRef>
              <c:f>'Chart 11'!$M$30:$Q$30</c:f>
              <c:strCache>
                <c:ptCount val="1"/>
                <c:pt idx="0">
                  <c:v>SPF Q1 2026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F29D-488F-87D5-FC02B612E69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F29D-488F-87D5-FC02B612E690}"/>
              </c:ext>
            </c:extLst>
          </c:dPt>
          <c:cat>
            <c:strRef>
              <c:f>'Chart 11'!$L$5:$L$14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11'!$N$5:$N$14</c:f>
              <c:numCache>
                <c:formatCode>0.00</c:formatCode>
                <c:ptCount val="8"/>
                <c:pt idx="0">
                  <c:v>1.96703703703704</c:v>
                </c:pt>
                <c:pt idx="1">
                  <c:v>1.9483333333333299</c:v>
                </c:pt>
                <c:pt idx="2">
                  <c:v>1.95796296296296</c:v>
                </c:pt>
                <c:pt idx="3">
                  <c:v>#N/A</c:v>
                </c:pt>
                <c:pt idx="4">
                  <c:v>2.0600030399999998</c:v>
                </c:pt>
                <c:pt idx="5">
                  <c:v>2.1831643947368402</c:v>
                </c:pt>
                <c:pt idx="6">
                  <c:v>#N/A</c:v>
                </c:pt>
                <c:pt idx="7">
                  <c:v>2.22857142857143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9D-488F-87D5-FC02B612E690}"/>
            </c:ext>
          </c:extLst>
        </c:ser>
        <c:ser>
          <c:idx val="0"/>
          <c:order val="1"/>
          <c:tx>
            <c:strRef>
              <c:f>'Chart 11'!$M$29:$Q$29</c:f>
              <c:strCache>
                <c:ptCount val="1"/>
                <c:pt idx="0">
                  <c:v>SPF Q2 2026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>
                <a:solidFill>
                  <a:srgbClr val="003299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F29D-488F-87D5-FC02B612E69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F29D-488F-87D5-FC02B612E69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F29D-488F-87D5-FC02B612E690}"/>
              </c:ext>
            </c:extLst>
          </c:dPt>
          <c:cat>
            <c:strRef>
              <c:f>'Chart 11'!$L$5:$L$14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11'!$M$5:$M$14</c:f>
              <c:numCache>
                <c:formatCode>0.00</c:formatCode>
                <c:ptCount val="8"/>
                <c:pt idx="0">
                  <c:v>2.09547664583333</c:v>
                </c:pt>
                <c:pt idx="1">
                  <c:v>2.22127083333333</c:v>
                </c:pt>
                <c:pt idx="2">
                  <c:v>2.2702291666666699</c:v>
                </c:pt>
                <c:pt idx="3">
                  <c:v>2.2662318125000001</c:v>
                </c:pt>
                <c:pt idx="4">
                  <c:v>2.1938275531914901</c:v>
                </c:pt>
                <c:pt idx="5">
                  <c:v>2.16268292682927</c:v>
                </c:pt>
                <c:pt idx="6" formatCode="General">
                  <c:v>#N/A</c:v>
                </c:pt>
                <c:pt idx="7">
                  <c:v>2.2220588235294101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29D-488F-87D5-FC02B612E690}"/>
            </c:ext>
          </c:extLst>
        </c:ser>
        <c:ser>
          <c:idx val="2"/>
          <c:order val="2"/>
          <c:spPr>
            <a:ln w="25400" cap="rnd" cmpd="sng" algn="ctr">
              <a:solidFill>
                <a:srgbClr val="003299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Pt>
            <c:idx val="4"/>
            <c:bubble3D val="0"/>
            <c:spPr>
              <a:ln w="25400" cap="rnd" cmpd="sng" algn="ctr">
                <a:noFill/>
                <a:prstDash val="dash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A-F29D-488F-87D5-FC02B612E69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F29D-488F-87D5-FC02B612E69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C-F29D-488F-87D5-FC02B612E690}"/>
              </c:ext>
            </c:extLst>
          </c:dPt>
          <c:cat>
            <c:strRef>
              <c:f>'Chart 11'!$L$5:$L$14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11'!$Q$5:$Q$14</c:f>
              <c:numCache>
                <c:formatCode>0.00</c:formatCode>
                <c:ptCount val="8"/>
                <c:pt idx="0">
                  <c:v>2.2449937339808259</c:v>
                </c:pt>
                <c:pt idx="1">
                  <c:v>2.4457505381055209</c:v>
                </c:pt>
                <c:pt idx="2">
                  <c:v>2.5165924375876116</c:v>
                </c:pt>
                <c:pt idx="3">
                  <c:v>2.5194617479069299</c:v>
                </c:pt>
                <c:pt idx="4">
                  <c:v>2.427029819072029</c:v>
                </c:pt>
                <c:pt idx="5">
                  <c:v>2.4151930691032382</c:v>
                </c:pt>
                <c:pt idx="6" formatCode="General">
                  <c:v>#N/A</c:v>
                </c:pt>
                <c:pt idx="7">
                  <c:v>2.5165000448259089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29D-488F-87D5-FC02B612E690}"/>
            </c:ext>
          </c:extLst>
        </c:ser>
        <c:ser>
          <c:idx val="3"/>
          <c:order val="3"/>
          <c:spPr>
            <a:ln w="25400" cap="rnd" cmpd="sng" algn="ctr">
              <a:solidFill>
                <a:srgbClr val="FFB400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Pt>
            <c:idx val="4"/>
            <c:bubble3D val="0"/>
            <c:spPr>
              <a:ln w="25400" cap="rnd" cmpd="sng" algn="ctr">
                <a:noFill/>
                <a:prstDash val="dash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F-F29D-488F-87D5-FC02B612E69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0-F29D-488F-87D5-FC02B612E690}"/>
              </c:ext>
            </c:extLst>
          </c:dPt>
          <c:cat>
            <c:strRef>
              <c:f>'Chart 11'!$L$5:$L$14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11'!$S$5:$S$14</c:f>
              <c:numCache>
                <c:formatCode>0.00</c:formatCode>
                <c:ptCount val="8"/>
                <c:pt idx="0">
                  <c:v>2.0538817179471334</c:v>
                </c:pt>
                <c:pt idx="1">
                  <c:v>2.0723350070895319</c:v>
                </c:pt>
                <c:pt idx="2">
                  <c:v>2.1028426089106329</c:v>
                </c:pt>
                <c:pt idx="3">
                  <c:v>#N/A</c:v>
                </c:pt>
                <c:pt idx="4">
                  <c:v>2.2693959595264106</c:v>
                </c:pt>
                <c:pt idx="5">
                  <c:v>2.4779742630136341</c:v>
                </c:pt>
                <c:pt idx="6">
                  <c:v>#N/A</c:v>
                </c:pt>
                <c:pt idx="7">
                  <c:v>2.5788414324687832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29D-488F-87D5-FC02B612E690}"/>
            </c:ext>
          </c:extLst>
        </c:ser>
        <c:ser>
          <c:idx val="4"/>
          <c:order val="4"/>
          <c:spPr>
            <a:ln w="25400" cap="rnd" cmpd="sng" algn="ctr">
              <a:solidFill>
                <a:srgbClr val="003299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Pt>
            <c:idx val="4"/>
            <c:bubble3D val="0"/>
            <c:spPr>
              <a:ln w="25400" cap="rnd" cmpd="sng" algn="ctr">
                <a:noFill/>
                <a:prstDash val="dash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3-F29D-488F-87D5-FC02B612E69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4-F29D-488F-87D5-FC02B612E69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5-F29D-488F-87D5-FC02B612E690}"/>
              </c:ext>
            </c:extLst>
          </c:dPt>
          <c:cat>
            <c:strRef>
              <c:f>'Chart 11'!$L$5:$L$14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11'!$R$5:$R$14</c:f>
              <c:numCache>
                <c:formatCode>0.00</c:formatCode>
                <c:ptCount val="8"/>
                <c:pt idx="0">
                  <c:v>1.945959557685834</c:v>
                </c:pt>
                <c:pt idx="1">
                  <c:v>1.9967911285611391</c:v>
                </c:pt>
                <c:pt idx="2">
                  <c:v>2.0238658957457281</c:v>
                </c:pt>
                <c:pt idx="3">
                  <c:v>2.0130018770930702</c:v>
                </c:pt>
                <c:pt idx="4">
                  <c:v>1.9606252873109511</c:v>
                </c:pt>
                <c:pt idx="5">
                  <c:v>1.910172784555302</c:v>
                </c:pt>
                <c:pt idx="6" formatCode="General">
                  <c:v>#N/A</c:v>
                </c:pt>
                <c:pt idx="7">
                  <c:v>1.927617602232911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29D-488F-87D5-FC02B612E690}"/>
            </c:ext>
          </c:extLst>
        </c:ser>
        <c:ser>
          <c:idx val="5"/>
          <c:order val="5"/>
          <c:spPr>
            <a:ln w="25400" cap="rnd" cmpd="sng" algn="ctr">
              <a:solidFill>
                <a:srgbClr val="FFB400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Pt>
            <c:idx val="4"/>
            <c:bubble3D val="0"/>
            <c:spPr>
              <a:ln w="25400" cap="rnd" cmpd="sng" algn="ctr">
                <a:noFill/>
                <a:prstDash val="dash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8-F29D-488F-87D5-FC02B612E690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9-F29D-488F-87D5-FC02B612E690}"/>
              </c:ext>
            </c:extLst>
          </c:dPt>
          <c:cat>
            <c:strRef>
              <c:f>'Chart 11'!$L$5:$L$14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11'!$T$5:$T$14</c:f>
              <c:numCache>
                <c:formatCode>0.00</c:formatCode>
                <c:ptCount val="8"/>
                <c:pt idx="0">
                  <c:v>1.8801923561269465</c:v>
                </c:pt>
                <c:pt idx="1">
                  <c:v>1.824331659577128</c:v>
                </c:pt>
                <c:pt idx="2">
                  <c:v>1.8130833170152871</c:v>
                </c:pt>
                <c:pt idx="3">
                  <c:v>#N/A</c:v>
                </c:pt>
                <c:pt idx="4">
                  <c:v>1.8506101204735887</c:v>
                </c:pt>
                <c:pt idx="5">
                  <c:v>1.8883545264600463</c:v>
                </c:pt>
                <c:pt idx="6">
                  <c:v>#N/A</c:v>
                </c:pt>
                <c:pt idx="7">
                  <c:v>1.878301424674077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29D-488F-87D5-FC02B612E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435904"/>
        <c:axId val="275437440"/>
      </c:lineChart>
      <c:catAx>
        <c:axId val="2754359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0"/>
        <c:majorTickMark val="none"/>
        <c:minorTickMark val="none"/>
        <c:tickLblPos val="low"/>
        <c:spPr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5437440"/>
        <c:crosses val="autoZero"/>
        <c:auto val="1"/>
        <c:lblAlgn val="ctr"/>
        <c:lblOffset val="100"/>
        <c:noMultiLvlLbl val="0"/>
      </c:catAx>
      <c:valAx>
        <c:axId val="275437440"/>
        <c:scaling>
          <c:orientation val="minMax"/>
          <c:max val="2.75"/>
          <c:min val="1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75435904"/>
        <c:crosses val="autoZero"/>
        <c:crossBetween val="between"/>
        <c:majorUnit val="0.25"/>
        <c:minorUnit val="0.2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6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081298661196762"/>
          <c:y val="0.17066353046594981"/>
          <c:w val="0.84316460442444685"/>
          <c:h val="0.72846013685254418"/>
        </c:manualLayout>
      </c:layout>
      <c:lineChart>
        <c:grouping val="standard"/>
        <c:varyColors val="0"/>
        <c:ser>
          <c:idx val="1"/>
          <c:order val="0"/>
          <c:tx>
            <c:strRef>
              <c:f>'Chart 11'!$M$30:$Q$30</c:f>
              <c:strCache>
                <c:ptCount val="1"/>
                <c:pt idx="0">
                  <c:v>SPF Q1 2026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1-6BF9-4DE6-B70B-42774E59471E}"/>
              </c:ext>
            </c:extLst>
          </c:dPt>
          <c:cat>
            <c:strRef>
              <c:f>'Chart 11'!$W$19:$W$24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f>'Chart 11'!$Z$19:$Z$24</c:f>
              <c:numCache>
                <c:formatCode>0.00</c:formatCode>
                <c:ptCount val="5"/>
                <c:pt idx="0">
                  <c:v>3.01993325541667</c:v>
                </c:pt>
                <c:pt idx="1">
                  <c:v>2.8804470141666698</c:v>
                </c:pt>
                <c:pt idx="2">
                  <c:v>2.7703455742105301</c:v>
                </c:pt>
                <c:pt idx="3" formatCode="General">
                  <c:v>#N/A</c:v>
                </c:pt>
                <c:pt idx="4">
                  <c:v>2.7901372379999998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F9-4DE6-B70B-42774E59471E}"/>
            </c:ext>
          </c:extLst>
        </c:ser>
        <c:ser>
          <c:idx val="0"/>
          <c:order val="1"/>
          <c:tx>
            <c:strRef>
              <c:f>'Chart 11'!$M$29:$Q$29</c:f>
              <c:strCache>
                <c:ptCount val="1"/>
                <c:pt idx="0">
                  <c:v>SPF Q2 2026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>
                <a:solidFill>
                  <a:srgbClr val="003299"/>
                </a:solidFill>
                <a:prstDash val="solid"/>
              </a:ln>
              <a:effectLst/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6BF9-4DE6-B70B-42774E59471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6BF9-4DE6-B70B-42774E59471E}"/>
              </c:ext>
            </c:extLst>
          </c:dPt>
          <c:cat>
            <c:strRef>
              <c:f>'Chart 11'!$W$19:$W$24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f>'Chart 11'!$Y$19:$Y$24</c:f>
              <c:numCache>
                <c:formatCode>0.00</c:formatCode>
                <c:ptCount val="5"/>
                <c:pt idx="0">
                  <c:v>3.3486268979166698</c:v>
                </c:pt>
                <c:pt idx="1">
                  <c:v>3.1103155220833298</c:v>
                </c:pt>
                <c:pt idx="2">
                  <c:v>2.8584862331818202</c:v>
                </c:pt>
                <c:pt idx="3" formatCode="General">
                  <c:v>#N/A</c:v>
                </c:pt>
                <c:pt idx="4">
                  <c:v>2.7634791447368401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BF9-4DE6-B70B-42774E59471E}"/>
            </c:ext>
          </c:extLst>
        </c:ser>
        <c:ser>
          <c:idx val="6"/>
          <c:order val="2"/>
          <c:tx>
            <c:v>March 2026 MPE</c:v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6BF9-4DE6-B70B-42774E59471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9-6BF9-4DE6-B70B-42774E59471E}"/>
              </c:ext>
            </c:extLst>
          </c:dPt>
          <c:cat>
            <c:strRef>
              <c:f>'Chart 11'!$W$19:$W$24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f>'Chart 11'!$AG$19:$AG$24</c:f>
              <c:numCache>
                <c:formatCode>0.00</c:formatCode>
                <c:ptCount val="5"/>
                <c:pt idx="0">
                  <c:v>3.4365713100000002</c:v>
                </c:pt>
                <c:pt idx="1">
                  <c:v>3.2172278300000001</c:v>
                </c:pt>
                <c:pt idx="2">
                  <c:v>3.1370215899999998</c:v>
                </c:pt>
                <c:pt idx="3" formatCode="General">
                  <c:v>#N/A</c:v>
                </c:pt>
                <c:pt idx="4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BF9-4DE6-B70B-42774E59471E}"/>
            </c:ext>
          </c:extLst>
        </c:ser>
        <c:ser>
          <c:idx val="2"/>
          <c:order val="3"/>
          <c:spPr>
            <a:ln w="25400" cap="rnd" cmpd="sng" algn="ctr">
              <a:solidFill>
                <a:srgbClr val="003299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B-6BF9-4DE6-B70B-42774E59471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C-6BF9-4DE6-B70B-42774E59471E}"/>
              </c:ext>
            </c:extLst>
          </c:dPt>
          <c:cat>
            <c:strRef>
              <c:f>'Chart 11'!$W$19:$W$24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f>'Chart 11'!$AC$19:$AC$24</c:f>
              <c:numCache>
                <c:formatCode>0.00</c:formatCode>
                <c:ptCount val="5"/>
                <c:pt idx="0">
                  <c:v>3.8765099261682008</c:v>
                </c:pt>
                <c:pt idx="1">
                  <c:v>3.619918406679794</c:v>
                </c:pt>
                <c:pt idx="2">
                  <c:v>3.2555397545851914</c:v>
                </c:pt>
                <c:pt idx="3" formatCode="General">
                  <c:v>#N/A</c:v>
                </c:pt>
                <c:pt idx="4">
                  <c:v>3.1388567395404792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BF9-4DE6-B70B-42774E59471E}"/>
            </c:ext>
          </c:extLst>
        </c:ser>
        <c:ser>
          <c:idx val="3"/>
          <c:order val="4"/>
          <c:spPr>
            <a:ln w="25400" cap="rnd" cmpd="sng" algn="ctr">
              <a:solidFill>
                <a:srgbClr val="FFB400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E-6BF9-4DE6-B70B-42774E59471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F-6BF9-4DE6-B70B-42774E59471E}"/>
              </c:ext>
            </c:extLst>
          </c:dPt>
          <c:cat>
            <c:strRef>
              <c:f>'Chart 11'!$W$19:$W$24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f>'Chart 11'!$AE$19:$AE$24</c:f>
              <c:numCache>
                <c:formatCode>0.00</c:formatCode>
                <c:ptCount val="5"/>
                <c:pt idx="0">
                  <c:v>3.3842324714694771</c:v>
                </c:pt>
                <c:pt idx="1">
                  <c:v>3.3254680894380906</c:v>
                </c:pt>
                <c:pt idx="2">
                  <c:v>3.2477627692044173</c:v>
                </c:pt>
                <c:pt idx="3" formatCode="General">
                  <c:v>#N/A</c:v>
                </c:pt>
                <c:pt idx="4">
                  <c:v>3.2496543843625298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BF9-4DE6-B70B-42774E59471E}"/>
            </c:ext>
          </c:extLst>
        </c:ser>
        <c:ser>
          <c:idx val="4"/>
          <c:order val="5"/>
          <c:spPr>
            <a:ln w="25400" cap="rnd" cmpd="sng" algn="ctr">
              <a:solidFill>
                <a:srgbClr val="003299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1-6BF9-4DE6-B70B-42774E59471E}"/>
              </c:ext>
            </c:extLst>
          </c:dPt>
          <c:cat>
            <c:strRef>
              <c:f>'Chart 11'!$W$19:$W$24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f>'Chart 11'!$AD$19:$AD$24</c:f>
              <c:numCache>
                <c:formatCode>0.00</c:formatCode>
                <c:ptCount val="5"/>
                <c:pt idx="0">
                  <c:v>2.8207438696651388</c:v>
                </c:pt>
                <c:pt idx="1">
                  <c:v>2.6007126374868657</c:v>
                </c:pt>
                <c:pt idx="2">
                  <c:v>2.4614327117784489</c:v>
                </c:pt>
                <c:pt idx="3" formatCode="General">
                  <c:v>#N/A</c:v>
                </c:pt>
                <c:pt idx="4">
                  <c:v>2.388101549933201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BF9-4DE6-B70B-42774E59471E}"/>
            </c:ext>
          </c:extLst>
        </c:ser>
        <c:ser>
          <c:idx val="5"/>
          <c:order val="6"/>
          <c:spPr>
            <a:ln w="25400" cap="rnd" cmpd="sng" algn="ctr">
              <a:solidFill>
                <a:srgbClr val="FFB400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3-6BF9-4DE6-B70B-42774E59471E}"/>
              </c:ext>
            </c:extLst>
          </c:dPt>
          <c:cat>
            <c:strRef>
              <c:f>'Chart 11'!$W$19:$W$24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f>'Chart 11'!$AF$19:$AF$24</c:f>
              <c:numCache>
                <c:formatCode>0.00</c:formatCode>
                <c:ptCount val="5"/>
                <c:pt idx="0">
                  <c:v>2.6556340393638629</c:v>
                </c:pt>
                <c:pt idx="1">
                  <c:v>2.4354259388952491</c:v>
                </c:pt>
                <c:pt idx="2">
                  <c:v>2.2929283792166428</c:v>
                </c:pt>
                <c:pt idx="3" formatCode="General">
                  <c:v>#N/A</c:v>
                </c:pt>
                <c:pt idx="4">
                  <c:v>2.3306200916374697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BF9-4DE6-B70B-42774E594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257088"/>
        <c:axId val="431259008"/>
      </c:lineChart>
      <c:catAx>
        <c:axId val="4312570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0"/>
        <c:majorTickMark val="none"/>
        <c:minorTickMark val="none"/>
        <c:tickLblPos val="low"/>
        <c:spPr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1259008"/>
        <c:crosses val="autoZero"/>
        <c:auto val="1"/>
        <c:lblAlgn val="ctr"/>
        <c:lblOffset val="100"/>
        <c:noMultiLvlLbl val="0"/>
      </c:catAx>
      <c:valAx>
        <c:axId val="431259008"/>
        <c:scaling>
          <c:orientation val="minMax"/>
          <c:max val="4"/>
          <c:min val="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431257088"/>
        <c:crosses val="autoZero"/>
        <c:crossBetween val="between"/>
        <c:majorUnit val="0.5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6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617241377793632"/>
          <c:y val="0.10533662176445888"/>
          <c:w val="0.86702640268236153"/>
          <c:h val="0.77388689663161048"/>
        </c:manualLayout>
      </c:layout>
      <c:lineChart>
        <c:grouping val="standard"/>
        <c:varyColors val="0"/>
        <c:ser>
          <c:idx val="1"/>
          <c:order val="0"/>
          <c:tx>
            <c:strRef>
              <c:f>'Chart 11'!$M$30:$Q$30</c:f>
              <c:strCache>
                <c:ptCount val="1"/>
                <c:pt idx="0">
                  <c:v>SPF Q1 2026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B-4AD5-BF1B-3B547B1ACA0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71AB-4AD5-BF1B-3B547B1ACA02}"/>
              </c:ext>
            </c:extLst>
          </c:dPt>
          <c:cat>
            <c:strRef>
              <c:f>'Chart 11'!$X$5:$X$14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11'!$Z$5:$Z$14</c:f>
              <c:numCache>
                <c:formatCode>0.00</c:formatCode>
                <c:ptCount val="8"/>
                <c:pt idx="0">
                  <c:v>1.1762345035886399</c:v>
                </c:pt>
                <c:pt idx="1">
                  <c:v>1.17929998965116</c:v>
                </c:pt>
                <c:pt idx="2">
                  <c:v>1.1834319148477299</c:v>
                </c:pt>
                <c:pt idx="3">
                  <c:v>#N/A</c:v>
                </c:pt>
                <c:pt idx="4">
                  <c:v>1.18573186775349</c:v>
                </c:pt>
                <c:pt idx="5">
                  <c:v>1.19648944632581</c:v>
                </c:pt>
                <c:pt idx="6">
                  <c:v>#N/A</c:v>
                </c:pt>
                <c:pt idx="7">
                  <c:v>1.20092119962414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1AB-4AD5-BF1B-3B547B1ACA02}"/>
            </c:ext>
          </c:extLst>
        </c:ser>
        <c:ser>
          <c:idx val="0"/>
          <c:order val="1"/>
          <c:tx>
            <c:strRef>
              <c:f>'Chart 11'!$M$29:$Q$29</c:f>
              <c:strCache>
                <c:ptCount val="1"/>
                <c:pt idx="0">
                  <c:v>SPF Q2 2026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>
                <a:solidFill>
                  <a:srgbClr val="003299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AB-4AD5-BF1B-3B547B1ACA0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71AB-4AD5-BF1B-3B547B1ACA0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71AB-4AD5-BF1B-3B547B1ACA02}"/>
              </c:ext>
            </c:extLst>
          </c:dPt>
          <c:cat>
            <c:strRef>
              <c:f>'Chart 11'!$X$5:$X$14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11'!$Y$5:$Y$14</c:f>
              <c:numCache>
                <c:formatCode>0.00</c:formatCode>
                <c:ptCount val="8"/>
                <c:pt idx="0">
                  <c:v>1.16794243413077</c:v>
                </c:pt>
                <c:pt idx="1">
                  <c:v>1.1719631452842101</c:v>
                </c:pt>
                <c:pt idx="2">
                  <c:v>1.1775993572076899</c:v>
                </c:pt>
                <c:pt idx="3">
                  <c:v>1.1824138449810799</c:v>
                </c:pt>
                <c:pt idx="4">
                  <c:v>1.19032922600526</c:v>
                </c:pt>
                <c:pt idx="5">
                  <c:v>1.2034455059531199</c:v>
                </c:pt>
                <c:pt idx="6" formatCode="General">
                  <c:v>#N/A</c:v>
                </c:pt>
                <c:pt idx="7">
                  <c:v>1.19650960285556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1AB-4AD5-BF1B-3B547B1ACA02}"/>
            </c:ext>
          </c:extLst>
        </c:ser>
        <c:ser>
          <c:idx val="6"/>
          <c:order val="2"/>
          <c:tx>
            <c:v>March 2026 MPE</c:v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A-71AB-4AD5-BF1B-3B547B1ACA0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71AB-4AD5-BF1B-3B547B1ACA02}"/>
              </c:ext>
            </c:extLst>
          </c:dPt>
          <c:cat>
            <c:strRef>
              <c:f>'Chart 11'!$X$5:$X$14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11'!$AG$5:$AG$14</c:f>
              <c:numCache>
                <c:formatCode>0.00</c:formatCode>
                <c:ptCount val="8"/>
                <c:pt idx="0">
                  <c:v>1.159233333</c:v>
                </c:pt>
                <c:pt idx="1">
                  <c:v>1.159233333</c:v>
                </c:pt>
                <c:pt idx="2">
                  <c:v>1.159233333</c:v>
                </c:pt>
                <c:pt idx="3">
                  <c:v>1.159233333</c:v>
                </c:pt>
                <c:pt idx="4">
                  <c:v>1.159233333</c:v>
                </c:pt>
                <c:pt idx="5">
                  <c:v>1.159233333</c:v>
                </c:pt>
                <c:pt idx="6" formatCode="General">
                  <c:v>#N/A</c:v>
                </c:pt>
                <c:pt idx="7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1AB-4AD5-BF1B-3B547B1ACA02}"/>
            </c:ext>
          </c:extLst>
        </c:ser>
        <c:ser>
          <c:idx val="2"/>
          <c:order val="3"/>
          <c:spPr>
            <a:ln w="25400" cap="rnd" cmpd="sng" algn="ctr">
              <a:solidFill>
                <a:srgbClr val="003299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Pt>
            <c:idx val="4"/>
            <c:bubble3D val="0"/>
            <c:spPr>
              <a:ln w="25400" cap="rnd" cmpd="sng" algn="ctr">
                <a:noFill/>
                <a:prstDash val="dash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E-71AB-4AD5-BF1B-3B547B1ACA0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F-71AB-4AD5-BF1B-3B547B1ACA0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0-71AB-4AD5-BF1B-3B547B1ACA02}"/>
              </c:ext>
            </c:extLst>
          </c:dPt>
          <c:cat>
            <c:strRef>
              <c:f>'Chart 11'!$X$5:$X$14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11'!$AC$5:$AC$14</c:f>
              <c:numCache>
                <c:formatCode>0.00</c:formatCode>
                <c:ptCount val="8"/>
                <c:pt idx="0">
                  <c:v>1.182831558242377</c:v>
                </c:pt>
                <c:pt idx="1">
                  <c:v>1.1885771259771438</c:v>
                </c:pt>
                <c:pt idx="2">
                  <c:v>1.2018755970453543</c:v>
                </c:pt>
                <c:pt idx="3">
                  <c:v>1.2039282142770487</c:v>
                </c:pt>
                <c:pt idx="4">
                  <c:v>1.214885057025598</c:v>
                </c:pt>
                <c:pt idx="5">
                  <c:v>1.2423100710339796</c:v>
                </c:pt>
                <c:pt idx="6" formatCode="General">
                  <c:v>#N/A</c:v>
                </c:pt>
                <c:pt idx="7">
                  <c:v>1.2294269980006955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1AB-4AD5-BF1B-3B547B1ACA02}"/>
            </c:ext>
          </c:extLst>
        </c:ser>
        <c:ser>
          <c:idx val="3"/>
          <c:order val="4"/>
          <c:spPr>
            <a:ln w="25400" cap="rnd" cmpd="sng" algn="ctr">
              <a:solidFill>
                <a:srgbClr val="FFB400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Pt>
            <c:idx val="4"/>
            <c:bubble3D val="0"/>
            <c:spPr>
              <a:ln w="25400" cap="rnd" cmpd="sng" algn="ctr">
                <a:noFill/>
                <a:prstDash val="dash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3-71AB-4AD5-BF1B-3B547B1ACA0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4-71AB-4AD5-BF1B-3B547B1ACA02}"/>
              </c:ext>
            </c:extLst>
          </c:dPt>
          <c:cat>
            <c:strRef>
              <c:f>'Chart 11'!$X$5:$X$14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11'!$AE$5:$AE$14</c:f>
              <c:numCache>
                <c:formatCode>0.00</c:formatCode>
                <c:ptCount val="8"/>
                <c:pt idx="0">
                  <c:v>1.1953228901935895</c:v>
                </c:pt>
                <c:pt idx="1">
                  <c:v>1.2034428380043112</c:v>
                </c:pt>
                <c:pt idx="2">
                  <c:v>1.2115071563327937</c:v>
                </c:pt>
                <c:pt idx="3">
                  <c:v>#N/A</c:v>
                </c:pt>
                <c:pt idx="4">
                  <c:v>1.2192813301393661</c:v>
                </c:pt>
                <c:pt idx="5">
                  <c:v>1.2412195012102611</c:v>
                </c:pt>
                <c:pt idx="6">
                  <c:v>#N/A</c:v>
                </c:pt>
                <c:pt idx="7">
                  <c:v>1.2498259527550313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1AB-4AD5-BF1B-3B547B1ACA02}"/>
            </c:ext>
          </c:extLst>
        </c:ser>
        <c:ser>
          <c:idx val="4"/>
          <c:order val="5"/>
          <c:spPr>
            <a:ln w="25400" cap="rnd" cmpd="sng" algn="ctr">
              <a:solidFill>
                <a:srgbClr val="003299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Pt>
            <c:idx val="4"/>
            <c:bubble3D val="0"/>
            <c:spPr>
              <a:ln w="25400" cap="rnd" cmpd="sng" algn="ctr">
                <a:noFill/>
                <a:prstDash val="dash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7-71AB-4AD5-BF1B-3B547B1ACA0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8-71AB-4AD5-BF1B-3B547B1ACA0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9-71AB-4AD5-BF1B-3B547B1ACA02}"/>
              </c:ext>
            </c:extLst>
          </c:dPt>
          <c:cat>
            <c:strRef>
              <c:f>'Chart 11'!$X$5:$X$14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11'!$AD$5:$AD$14</c:f>
              <c:numCache>
                <c:formatCode>0.00</c:formatCode>
                <c:ptCount val="8"/>
                <c:pt idx="0">
                  <c:v>1.1530533100191631</c:v>
                </c:pt>
                <c:pt idx="1">
                  <c:v>1.1553491645912763</c:v>
                </c:pt>
                <c:pt idx="2">
                  <c:v>1.1533231173700256</c:v>
                </c:pt>
                <c:pt idx="3">
                  <c:v>1.1608994756851112</c:v>
                </c:pt>
                <c:pt idx="4">
                  <c:v>1.1657733949849221</c:v>
                </c:pt>
                <c:pt idx="5">
                  <c:v>1.1645809408722603</c:v>
                </c:pt>
                <c:pt idx="6" formatCode="General">
                  <c:v>#N/A</c:v>
                </c:pt>
                <c:pt idx="7">
                  <c:v>1.1635922077104244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1AB-4AD5-BF1B-3B547B1ACA02}"/>
            </c:ext>
          </c:extLst>
        </c:ser>
        <c:ser>
          <c:idx val="5"/>
          <c:order val="6"/>
          <c:spPr>
            <a:ln w="25400" cap="rnd" cmpd="sng" algn="ctr">
              <a:solidFill>
                <a:srgbClr val="FFB400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Pt>
            <c:idx val="4"/>
            <c:bubble3D val="0"/>
            <c:spPr>
              <a:ln w="25400" cap="rnd" cmpd="sng" algn="ctr">
                <a:noFill/>
                <a:prstDash val="dash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C-71AB-4AD5-BF1B-3B547B1ACA0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D-71AB-4AD5-BF1B-3B547B1ACA02}"/>
              </c:ext>
            </c:extLst>
          </c:dPt>
          <c:cat>
            <c:strRef>
              <c:f>'Chart 11'!$X$5:$X$14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11'!$AF$5:$AF$14</c:f>
              <c:numCache>
                <c:formatCode>0.00</c:formatCode>
                <c:ptCount val="8"/>
                <c:pt idx="0">
                  <c:v>1.1571461169836903</c:v>
                </c:pt>
                <c:pt idx="1">
                  <c:v>1.1551571412980088</c:v>
                </c:pt>
                <c:pt idx="2">
                  <c:v>1.1553566733626661</c:v>
                </c:pt>
                <c:pt idx="3">
                  <c:v>#N/A</c:v>
                </c:pt>
                <c:pt idx="4">
                  <c:v>1.152182405367614</c:v>
                </c:pt>
                <c:pt idx="5">
                  <c:v>1.1517593914413589</c:v>
                </c:pt>
                <c:pt idx="6">
                  <c:v>#N/A</c:v>
                </c:pt>
                <c:pt idx="7">
                  <c:v>1.1520164464932487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71AB-4AD5-BF1B-3B547B1AC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435904"/>
        <c:axId val="275437440"/>
      </c:lineChart>
      <c:catAx>
        <c:axId val="2754359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0"/>
        <c:majorTickMark val="none"/>
        <c:minorTickMark val="none"/>
        <c:tickLblPos val="low"/>
        <c:spPr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5437440"/>
        <c:crosses val="autoZero"/>
        <c:auto val="1"/>
        <c:lblAlgn val="ctr"/>
        <c:lblOffset val="100"/>
        <c:noMultiLvlLbl val="0"/>
      </c:catAx>
      <c:valAx>
        <c:axId val="275437440"/>
        <c:scaling>
          <c:orientation val="minMax"/>
          <c:max val="1.26"/>
          <c:min val="1.140000000000000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75435904"/>
        <c:crosses val="autoZero"/>
        <c:crossBetween val="between"/>
        <c:majorUnit val="2.0000000000000004E-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6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732999958443574"/>
          <c:y val="0.20299314437547158"/>
          <c:w val="0.61558916246580286"/>
          <c:h val="0.6618999785520637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A'!$B$2</c:f>
              <c:strCache>
                <c:ptCount val="1"/>
                <c:pt idx="0">
                  <c:v>Baseline Impact (left-hand scale)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'Chart A'!$H$1:$K$1</c15:sqref>
                  </c15:fullRef>
                </c:ext>
              </c:extLst>
              <c:f>'Chart A'!$H$1:$J$1</c:f>
              <c:numCache>
                <c:formatCode>General</c:formatCod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A'!$H$2:$K$2</c15:sqref>
                  </c15:fullRef>
                </c:ext>
              </c:extLst>
              <c:f>'Chart A'!$H$2:$J$2</c:f>
              <c:numCache>
                <c:formatCode>General</c:formatCode>
                <c:ptCount val="3"/>
                <c:pt idx="0">
                  <c:v>0.105</c:v>
                </c:pt>
                <c:pt idx="1">
                  <c:v>0.11499999999999999</c:v>
                </c:pt>
                <c:pt idx="2">
                  <c:v>3.7037037037037035E-2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7-4107-8EF3-C7F049A8E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2722208"/>
        <c:axId val="1962723648"/>
      </c:barChart>
      <c:lineChart>
        <c:grouping val="standard"/>
        <c:varyColors val="0"/>
        <c:ser>
          <c:idx val="0"/>
          <c:order val="1"/>
          <c:tx>
            <c:strRef>
              <c:f>'Chart A'!$B$3</c:f>
              <c:strCache>
                <c:ptCount val="1"/>
                <c:pt idx="0">
                  <c:v>Risk Balance (right-hand scale)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B400"/>
              </a:solidFill>
              <a:ln w="9525">
                <a:solidFill>
                  <a:srgbClr val="FFB400"/>
                </a:solidFill>
                <a:prstDash val="solid"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'Chart A'!$H$1:$K$1</c15:sqref>
                  </c15:fullRef>
                </c:ext>
              </c:extLst>
              <c:f>'Chart A'!$H$1:$J$1</c:f>
              <c:numCache>
                <c:formatCode>General</c:formatCod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A'!$H$3:$K$3</c15:sqref>
                  </c15:fullRef>
                </c:ext>
              </c:extLst>
              <c:f>'Chart A'!$H$3:$J$3</c:f>
              <c:numCache>
                <c:formatCode>General</c:formatCode>
                <c:ptCount val="3"/>
                <c:pt idx="0">
                  <c:v>0.62068965517241381</c:v>
                </c:pt>
                <c:pt idx="1">
                  <c:v>0.65517241379310343</c:v>
                </c:pt>
                <c:pt idx="2">
                  <c:v>0.15384615384615385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57-4107-8EF3-C7F049A8E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721728"/>
        <c:axId val="1962719808"/>
      </c:lineChart>
      <c:catAx>
        <c:axId val="19627222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77777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62723648"/>
        <c:crosses val="autoZero"/>
        <c:auto val="1"/>
        <c:lblAlgn val="ctr"/>
        <c:lblOffset val="100"/>
        <c:noMultiLvlLbl val="0"/>
      </c:catAx>
      <c:valAx>
        <c:axId val="1962723648"/>
        <c:scaling>
          <c:orientation val="minMax"/>
          <c:max val="0.5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777777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62722208"/>
        <c:crosses val="autoZero"/>
        <c:crossBetween val="between"/>
        <c:majorUnit val="0.1"/>
      </c:valAx>
      <c:valAx>
        <c:axId val="1962719808"/>
        <c:scaling>
          <c:orientation val="minMax"/>
          <c:max val="1"/>
        </c:scaling>
        <c:delete val="0"/>
        <c:axPos val="r"/>
        <c:numFmt formatCode="0.0" sourceLinked="0"/>
        <c:majorTickMark val="in"/>
        <c:minorTickMark val="none"/>
        <c:tickLblPos val="nextTo"/>
        <c:spPr>
          <a:noFill/>
          <a:ln w="9525" cap="flat" cmpd="sng" algn="ctr">
            <a:solidFill>
              <a:srgbClr val="777777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62721728"/>
        <c:crosses val="max"/>
        <c:crossBetween val="between"/>
        <c:majorUnit val="0.1"/>
      </c:valAx>
      <c:catAx>
        <c:axId val="1962721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62719808"/>
        <c:crosses val="autoZero"/>
        <c:auto val="1"/>
        <c:lblAlgn val="ctr"/>
        <c:lblOffset val="100"/>
        <c:noMultiLvlLbl val="0"/>
      </c:catAx>
      <c:spPr>
        <a:noFill/>
        <a:ln w="9525">
          <a:solidFill>
            <a:srgbClr val="D9D9D9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577096980524493"/>
          <c:y val="0.10510624732150613"/>
          <c:w val="0.84598601645382554"/>
          <c:h val="0.77540262117768788"/>
        </c:manualLayout>
      </c:layout>
      <c:lineChart>
        <c:grouping val="standard"/>
        <c:varyColors val="0"/>
        <c:ser>
          <c:idx val="1"/>
          <c:order val="0"/>
          <c:tx>
            <c:strRef>
              <c:f>'Chart 11'!$M$30:$Q$30</c:f>
              <c:strCache>
                <c:ptCount val="1"/>
                <c:pt idx="0">
                  <c:v>SPF Q1 2026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1-11BD-4530-B345-D0FF04D4209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11BD-4530-B345-D0FF04D42097}"/>
              </c:ext>
            </c:extLst>
          </c:dPt>
          <c:cat>
            <c:strRef>
              <c:f>'Chart 11'!$L$18:$L$27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11'!$N$18:$N$27</c:f>
              <c:numCache>
                <c:formatCode>0.00</c:formatCode>
                <c:ptCount val="8"/>
                <c:pt idx="0">
                  <c:v>61.109810817476699</c:v>
                </c:pt>
                <c:pt idx="1">
                  <c:v>60.703729175476703</c:v>
                </c:pt>
                <c:pt idx="2">
                  <c:v>60.764070824523301</c:v>
                </c:pt>
                <c:pt idx="3">
                  <c:v>#N/A</c:v>
                </c:pt>
                <c:pt idx="4">
                  <c:v>62.041741130819503</c:v>
                </c:pt>
                <c:pt idx="5">
                  <c:v>63.923064516129003</c:v>
                </c:pt>
                <c:pt idx="6">
                  <c:v>#N/A</c:v>
                </c:pt>
                <c:pt idx="7">
                  <c:v>65.873928571428607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BD-4530-B345-D0FF04D42097}"/>
            </c:ext>
          </c:extLst>
        </c:ser>
        <c:ser>
          <c:idx val="0"/>
          <c:order val="1"/>
          <c:tx>
            <c:strRef>
              <c:f>'Chart 11'!$M$29:$Q$29</c:f>
              <c:strCache>
                <c:ptCount val="1"/>
                <c:pt idx="0">
                  <c:v>SPF Q2 2026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>
                <a:solidFill>
                  <a:srgbClr val="003299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5-11BD-4530-B345-D0FF04D4209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11BD-4530-B345-D0FF04D4209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7-11BD-4530-B345-D0FF04D42097}"/>
              </c:ext>
            </c:extLst>
          </c:dPt>
          <c:cat>
            <c:strRef>
              <c:f>'Chart 11'!$L$18:$L$27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11'!$M$18:$M$27</c:f>
              <c:numCache>
                <c:formatCode>0.00</c:formatCode>
                <c:ptCount val="8"/>
                <c:pt idx="0">
                  <c:v>93.869496282938101</c:v>
                </c:pt>
                <c:pt idx="1">
                  <c:v>84.495834252799995</c:v>
                </c:pt>
                <c:pt idx="2">
                  <c:v>79.430666854571399</c:v>
                </c:pt>
                <c:pt idx="3">
                  <c:v>76.008547083195097</c:v>
                </c:pt>
                <c:pt idx="4">
                  <c:v>74.134544808617093</c:v>
                </c:pt>
                <c:pt idx="5">
                  <c:v>71.985714285714295</c:v>
                </c:pt>
                <c:pt idx="6" formatCode="General">
                  <c:v>#N/A</c:v>
                </c:pt>
                <c:pt idx="7">
                  <c:v>71.927232142857093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1BD-4530-B345-D0FF04D42097}"/>
            </c:ext>
          </c:extLst>
        </c:ser>
        <c:ser>
          <c:idx val="6"/>
          <c:order val="2"/>
          <c:tx>
            <c:v>March 2026 MPE</c:v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A-11BD-4530-B345-D0FF04D4209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B-11BD-4530-B345-D0FF04D42097}"/>
              </c:ext>
            </c:extLst>
          </c:dPt>
          <c:cat>
            <c:strRef>
              <c:f>'Chart 11'!$L$18:$L$27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11'!$U$18:$U$27</c:f>
              <c:numCache>
                <c:formatCode>0.00</c:formatCode>
                <c:ptCount val="8"/>
                <c:pt idx="0">
                  <c:v>89.917148389999994</c:v>
                </c:pt>
                <c:pt idx="1">
                  <c:v>82.603333329999998</c:v>
                </c:pt>
                <c:pt idx="2">
                  <c:v>77.478888889999993</c:v>
                </c:pt>
                <c:pt idx="3">
                  <c:v>74.045555559999997</c:v>
                </c:pt>
                <c:pt idx="4">
                  <c:v>72.144444440000001</c:v>
                </c:pt>
                <c:pt idx="5">
                  <c:v>70.227500000000006</c:v>
                </c:pt>
                <c:pt idx="6" formatCode="General">
                  <c:v>#N/A</c:v>
                </c:pt>
                <c:pt idx="7" formatCode="General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1BD-4530-B345-D0FF04D42097}"/>
            </c:ext>
          </c:extLst>
        </c:ser>
        <c:ser>
          <c:idx val="2"/>
          <c:order val="3"/>
          <c:spPr>
            <a:ln w="25400" cap="rnd" cmpd="sng" algn="ctr">
              <a:solidFill>
                <a:srgbClr val="003299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Pt>
            <c:idx val="4"/>
            <c:bubble3D val="0"/>
            <c:spPr>
              <a:ln w="25400" cap="rnd" cmpd="sng" algn="ctr">
                <a:noFill/>
                <a:prstDash val="dash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0E-11BD-4530-B345-D0FF04D4209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F-11BD-4530-B345-D0FF04D4209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0-11BD-4530-B345-D0FF04D42097}"/>
              </c:ext>
            </c:extLst>
          </c:dPt>
          <c:cat>
            <c:strRef>
              <c:f>'Chart 11'!$L$18:$L$27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11'!$Q$18:$Q$27</c:f>
              <c:numCache>
                <c:formatCode>0.00</c:formatCode>
                <c:ptCount val="8"/>
                <c:pt idx="0">
                  <c:v>109.81296570311011</c:v>
                </c:pt>
                <c:pt idx="1">
                  <c:v>96.204076457410096</c:v>
                </c:pt>
                <c:pt idx="2">
                  <c:v>90.720879377059106</c:v>
                </c:pt>
                <c:pt idx="3">
                  <c:v>86.118805383368596</c:v>
                </c:pt>
                <c:pt idx="4">
                  <c:v>83.730503790436089</c:v>
                </c:pt>
                <c:pt idx="5">
                  <c:v>80.293381646339057</c:v>
                </c:pt>
                <c:pt idx="6" formatCode="General">
                  <c:v>#N/A</c:v>
                </c:pt>
                <c:pt idx="7">
                  <c:v>80.376541432490868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1BD-4530-B345-D0FF04D42097}"/>
            </c:ext>
          </c:extLst>
        </c:ser>
        <c:ser>
          <c:idx val="3"/>
          <c:order val="4"/>
          <c:spPr>
            <a:ln w="25400" cap="rnd" cmpd="sng" algn="ctr">
              <a:solidFill>
                <a:srgbClr val="FFB400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Pt>
            <c:idx val="4"/>
            <c:bubble3D val="0"/>
            <c:spPr>
              <a:ln w="25400" cap="rnd" cmpd="sng" algn="ctr">
                <a:noFill/>
                <a:prstDash val="dash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3-11BD-4530-B345-D0FF04D4209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5-11BD-4530-B345-D0FF04D42097}"/>
              </c:ext>
            </c:extLst>
          </c:dPt>
          <c:cat>
            <c:strRef>
              <c:f>'Chart 11'!$L$18:$L$27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11'!$S$18:$S$27</c:f>
              <c:numCache>
                <c:formatCode>0.00</c:formatCode>
                <c:ptCount val="8"/>
                <c:pt idx="0">
                  <c:v>64.322927404524066</c:v>
                </c:pt>
                <c:pt idx="1">
                  <c:v>64.663832440049546</c:v>
                </c:pt>
                <c:pt idx="2">
                  <c:v>64.895219803815735</c:v>
                </c:pt>
                <c:pt idx="3">
                  <c:v>#N/A</c:v>
                </c:pt>
                <c:pt idx="4">
                  <c:v>66.681206274783591</c:v>
                </c:pt>
                <c:pt idx="5">
                  <c:v>68.812983853810579</c:v>
                </c:pt>
                <c:pt idx="6">
                  <c:v>#N/A</c:v>
                </c:pt>
                <c:pt idx="7">
                  <c:v>71.707495766287281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1BD-4530-B345-D0FF04D42097}"/>
            </c:ext>
          </c:extLst>
        </c:ser>
        <c:ser>
          <c:idx val="4"/>
          <c:order val="5"/>
          <c:spPr>
            <a:ln w="25400" cap="rnd" cmpd="sng" algn="ctr">
              <a:solidFill>
                <a:srgbClr val="003299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Pt>
            <c:idx val="4"/>
            <c:bubble3D val="0"/>
            <c:spPr>
              <a:ln w="25400" cap="rnd" cmpd="sng" algn="ctr">
                <a:noFill/>
                <a:prstDash val="dash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8-11BD-4530-B345-D0FF04D4209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9-11BD-4530-B345-D0FF04D42097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1A-11BD-4530-B345-D0FF04D42097}"/>
              </c:ext>
            </c:extLst>
          </c:dPt>
          <c:cat>
            <c:strRef>
              <c:f>'Chart 11'!$L$18:$L$27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11'!$R$18:$R$27</c:f>
              <c:numCache>
                <c:formatCode>0.00</c:formatCode>
                <c:ptCount val="8"/>
                <c:pt idx="0">
                  <c:v>77.926026862766093</c:v>
                </c:pt>
                <c:pt idx="1">
                  <c:v>72.787592048189893</c:v>
                </c:pt>
                <c:pt idx="2">
                  <c:v>68.140454332083692</c:v>
                </c:pt>
                <c:pt idx="3">
                  <c:v>65.898288783021599</c:v>
                </c:pt>
                <c:pt idx="4">
                  <c:v>64.538585826798098</c:v>
                </c:pt>
                <c:pt idx="5">
                  <c:v>63.678046925089532</c:v>
                </c:pt>
                <c:pt idx="6" formatCode="General">
                  <c:v>#N/A</c:v>
                </c:pt>
                <c:pt idx="7">
                  <c:v>63.477922853223319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1BD-4530-B345-D0FF04D42097}"/>
            </c:ext>
          </c:extLst>
        </c:ser>
        <c:ser>
          <c:idx val="5"/>
          <c:order val="6"/>
          <c:spPr>
            <a:ln w="25400" cap="rnd" cmpd="sng" algn="ctr">
              <a:solidFill>
                <a:srgbClr val="FFB400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dPt>
            <c:idx val="4"/>
            <c:bubble3D val="0"/>
            <c:spPr>
              <a:ln w="25400" cap="rnd" cmpd="sng" algn="ctr">
                <a:noFill/>
                <a:prstDash val="dash"/>
                <a:round/>
                <a:headEnd type="none" w="med" len="med"/>
                <a:tailEnd type="none" w="med" len="med"/>
              </a:ln>
              <a:effectLst/>
            </c:spPr>
            <c:extLst>
              <c:ext xmlns:c16="http://schemas.microsoft.com/office/drawing/2014/chart" uri="{C3380CC4-5D6E-409C-BE32-E72D297353CC}">
                <c16:uniqueId val="{0000001D-11BD-4530-B345-D0FF04D42097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E-11BD-4530-B345-D0FF04D42097}"/>
              </c:ext>
            </c:extLst>
          </c:dPt>
          <c:cat>
            <c:strRef>
              <c:f>'Chart 11'!$L$18:$L$27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f>'Chart 11'!$T$18:$T$27</c:f>
              <c:numCache>
                <c:formatCode>0.00</c:formatCode>
                <c:ptCount val="8"/>
                <c:pt idx="0">
                  <c:v>57.89669423042934</c:v>
                </c:pt>
                <c:pt idx="1">
                  <c:v>56.743625910903852</c:v>
                </c:pt>
                <c:pt idx="2">
                  <c:v>56.632921845230861</c:v>
                </c:pt>
                <c:pt idx="3">
                  <c:v>#N/A</c:v>
                </c:pt>
                <c:pt idx="4">
                  <c:v>57.402275986855415</c:v>
                </c:pt>
                <c:pt idx="5">
                  <c:v>59.03314517844742</c:v>
                </c:pt>
                <c:pt idx="6">
                  <c:v>#N/A</c:v>
                </c:pt>
                <c:pt idx="7">
                  <c:v>60.040361376569933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11BD-4530-B345-D0FF04D42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411520"/>
        <c:axId val="276413056"/>
      </c:lineChart>
      <c:catAx>
        <c:axId val="2764115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0"/>
        <c:majorTickMark val="none"/>
        <c:minorTickMark val="none"/>
        <c:tickLblPos val="low"/>
        <c:spPr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76413056"/>
        <c:crosses val="autoZero"/>
        <c:auto val="1"/>
        <c:lblAlgn val="ctr"/>
        <c:lblOffset val="100"/>
        <c:noMultiLvlLbl val="0"/>
      </c:catAx>
      <c:valAx>
        <c:axId val="276413056"/>
        <c:scaling>
          <c:orientation val="minMax"/>
          <c:max val="120"/>
          <c:min val="5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276411520"/>
        <c:crosses val="autoZero"/>
        <c:crossBetween val="between"/>
        <c:majorUnit val="10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txPr>
    <a:bodyPr/>
    <a:lstStyle/>
    <a:p>
      <a:pPr>
        <a:defRPr sz="6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20066881780921261"/>
          <c:w val="0.98600223964165734"/>
          <c:h val="0.7940371767789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'Annex 1'!$N$3</c:f>
              <c:strCache>
                <c:ptCount val="1"/>
                <c:pt idx="0">
                  <c:v>SPF Q4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1'!$K$5:$K$17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'Annex 1'!$N$5:$N$17</c:f>
              <c:numCache>
                <c:formatCode>0.0</c:formatCode>
                <c:ptCount val="13"/>
                <c:pt idx="0">
                  <c:v>0.205650130444444</c:v>
                </c:pt>
                <c:pt idx="1">
                  <c:v>0.40406485044444501</c:v>
                </c:pt>
                <c:pt idx="2">
                  <c:v>1.1520701933333299</c:v>
                </c:pt>
                <c:pt idx="3">
                  <c:v>2.9322716628888901</c:v>
                </c:pt>
                <c:pt idx="4">
                  <c:v>8.8769621133333292</c:v>
                </c:pt>
                <c:pt idx="5">
                  <c:v>25.417458757999999</c:v>
                </c:pt>
                <c:pt idx="6">
                  <c:v>36.3657763077778</c:v>
                </c:pt>
                <c:pt idx="7">
                  <c:v>14.8141667713333</c:v>
                </c:pt>
                <c:pt idx="8">
                  <c:v>5.8816361033333298</c:v>
                </c:pt>
                <c:pt idx="9">
                  <c:v>2.2794915915555598</c:v>
                </c:pt>
                <c:pt idx="10">
                  <c:v>1.01937929977778</c:v>
                </c:pt>
                <c:pt idx="11">
                  <c:v>0.41216344799999999</c:v>
                </c:pt>
                <c:pt idx="12">
                  <c:v>0.23890877066666699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C5-47E6-AC35-3BEFD38F367A}"/>
            </c:ext>
          </c:extLst>
        </c:ser>
        <c:ser>
          <c:idx val="1"/>
          <c:order val="1"/>
          <c:tx>
            <c:strRef>
              <c:f>'Annex 1'!$M$3</c:f>
              <c:strCache>
                <c:ptCount val="1"/>
                <c:pt idx="0">
                  <c:v>SPF Q1 2026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1'!$K$5:$K$17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'Annex 1'!$M$5:$M$17</c:f>
              <c:numCache>
                <c:formatCode>0.0</c:formatCode>
                <c:ptCount val="13"/>
                <c:pt idx="0">
                  <c:v>0.180390750576923</c:v>
                </c:pt>
                <c:pt idx="1">
                  <c:v>0.28152066365384598</c:v>
                </c:pt>
                <c:pt idx="2">
                  <c:v>0.80467424538461596</c:v>
                </c:pt>
                <c:pt idx="3">
                  <c:v>2.6206532617307698</c:v>
                </c:pt>
                <c:pt idx="4">
                  <c:v>8.2027141803846106</c:v>
                </c:pt>
                <c:pt idx="5">
                  <c:v>27.582043552692301</c:v>
                </c:pt>
                <c:pt idx="6">
                  <c:v>40.329798328846202</c:v>
                </c:pt>
                <c:pt idx="7">
                  <c:v>13.0576504098077</c:v>
                </c:pt>
                <c:pt idx="8">
                  <c:v>4.1479497136538503</c:v>
                </c:pt>
                <c:pt idx="9">
                  <c:v>1.6130880805769201</c:v>
                </c:pt>
                <c:pt idx="10">
                  <c:v>0.703142486153846</c:v>
                </c:pt>
                <c:pt idx="11">
                  <c:v>0.26102816942307699</c:v>
                </c:pt>
                <c:pt idx="12">
                  <c:v>0.215346157692308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C5-47E6-AC35-3BEFD38F367A}"/>
            </c:ext>
          </c:extLst>
        </c:ser>
        <c:ser>
          <c:idx val="2"/>
          <c:order val="2"/>
          <c:tx>
            <c:strRef>
              <c:f>'Annex 1'!$L$3</c:f>
              <c:strCache>
                <c:ptCount val="1"/>
                <c:pt idx="0">
                  <c:v>SPF Q2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1'!$K$5:$K$17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'Annex 1'!$L$5:$L$17</c:f>
              <c:numCache>
                <c:formatCode>0.0</c:formatCode>
                <c:ptCount val="13"/>
                <c:pt idx="0">
                  <c:v>0.102892337826087</c:v>
                </c:pt>
                <c:pt idx="1">
                  <c:v>0.13207795739130401</c:v>
                </c:pt>
                <c:pt idx="2">
                  <c:v>0.31146857543478301</c:v>
                </c:pt>
                <c:pt idx="3">
                  <c:v>0.81851867695652203</c:v>
                </c:pt>
                <c:pt idx="4">
                  <c:v>1.8473941084782599</c:v>
                </c:pt>
                <c:pt idx="5">
                  <c:v>5.8822759995652198</c:v>
                </c:pt>
                <c:pt idx="6">
                  <c:v>14.520696498695701</c:v>
                </c:pt>
                <c:pt idx="7">
                  <c:v>30.634393938695599</c:v>
                </c:pt>
                <c:pt idx="8">
                  <c:v>27.239593116304299</c:v>
                </c:pt>
                <c:pt idx="9">
                  <c:v>10.260155606739101</c:v>
                </c:pt>
                <c:pt idx="10">
                  <c:v>4.7494179634782601</c:v>
                </c:pt>
                <c:pt idx="11">
                  <c:v>2.4117790989130401</c:v>
                </c:pt>
                <c:pt idx="12">
                  <c:v>1.08933612130435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C5-47E6-AC35-3BEFD38F3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724608"/>
        <c:axId val="258726144"/>
      </c:barChart>
      <c:catAx>
        <c:axId val="2587246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6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726144"/>
        <c:scaling>
          <c:orientation val="minMax"/>
          <c:max val="4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724608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"/>
          <a:ea typeface=""/>
          <a:cs typeface="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8.4802189334445804E-2"/>
          <c:w val="0.98600223964165734"/>
          <c:h val="0.90913689740449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'Annex 1'!$N$19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1'!$K$20:$K$32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'Annex 1'!$N$20:$N$32</c:f>
              <c:numCache>
                <c:formatCode>0.0</c:formatCode>
                <c:ptCount val="13"/>
                <c:pt idx="0">
                  <c:v>0.43612403710526298</c:v>
                </c:pt>
                <c:pt idx="1">
                  <c:v>0.66064501026315803</c:v>
                </c:pt>
                <c:pt idx="2">
                  <c:v>1.1829675842105301</c:v>
                </c:pt>
                <c:pt idx="3">
                  <c:v>3.1184601294736898</c:v>
                </c:pt>
                <c:pt idx="4">
                  <c:v>7.24987670473684</c:v>
                </c:pt>
                <c:pt idx="5">
                  <c:v>18.158979958421099</c:v>
                </c:pt>
                <c:pt idx="6">
                  <c:v>35.968813325526298</c:v>
                </c:pt>
                <c:pt idx="7">
                  <c:v>18.5473633902632</c:v>
                </c:pt>
                <c:pt idx="8">
                  <c:v>7.7212671742105297</c:v>
                </c:pt>
                <c:pt idx="9">
                  <c:v>3.6629405023684201</c:v>
                </c:pt>
                <c:pt idx="10">
                  <c:v>1.79560592236842</c:v>
                </c:pt>
                <c:pt idx="11">
                  <c:v>0.89198532868421099</c:v>
                </c:pt>
                <c:pt idx="12">
                  <c:v>0.60497093315789496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D-4757-AC09-C28824A81362}"/>
            </c:ext>
          </c:extLst>
        </c:ser>
        <c:ser>
          <c:idx val="1"/>
          <c:order val="1"/>
          <c:tx>
            <c:strRef>
              <c:f>'Annex 1'!$M$19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1'!$K$20:$K$32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'Annex 1'!$M$20:$M$32</c:f>
              <c:numCache>
                <c:formatCode>0.0</c:formatCode>
                <c:ptCount val="13"/>
                <c:pt idx="0">
                  <c:v>0.28457705163265301</c:v>
                </c:pt>
                <c:pt idx="1">
                  <c:v>0.57433181408163303</c:v>
                </c:pt>
                <c:pt idx="2">
                  <c:v>1.20239616591837</c:v>
                </c:pt>
                <c:pt idx="3">
                  <c:v>3.30230574632653</c:v>
                </c:pt>
                <c:pt idx="4">
                  <c:v>8.1817012414285699</c:v>
                </c:pt>
                <c:pt idx="5">
                  <c:v>20.974926931224498</c:v>
                </c:pt>
                <c:pt idx="6">
                  <c:v>35.670120950408197</c:v>
                </c:pt>
                <c:pt idx="7">
                  <c:v>17.4349717857143</c:v>
                </c:pt>
                <c:pt idx="8">
                  <c:v>6.7996628953061196</c:v>
                </c:pt>
                <c:pt idx="9">
                  <c:v>3.0809839477551</c:v>
                </c:pt>
                <c:pt idx="10">
                  <c:v>1.3326566685714301</c:v>
                </c:pt>
                <c:pt idx="11">
                  <c:v>0.73411750612244897</c:v>
                </c:pt>
                <c:pt idx="12">
                  <c:v>0.42724729510204101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6D-4757-AC09-C28824A81362}"/>
            </c:ext>
          </c:extLst>
        </c:ser>
        <c:ser>
          <c:idx val="2"/>
          <c:order val="2"/>
          <c:tx>
            <c:strRef>
              <c:f>'Annex 1'!$L$19</c:f>
              <c:strCache>
                <c:ptCount val="1"/>
                <c:pt idx="0">
                  <c:v>Q2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1'!$K$20:$K$32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'Annex 1'!$L$20:$L$32</c:f>
              <c:numCache>
                <c:formatCode>0.0</c:formatCode>
                <c:ptCount val="13"/>
                <c:pt idx="0">
                  <c:v>0.28178406043478299</c:v>
                </c:pt>
                <c:pt idx="1">
                  <c:v>0.54914638586956499</c:v>
                </c:pt>
                <c:pt idx="2">
                  <c:v>1.09173653891304</c:v>
                </c:pt>
                <c:pt idx="3">
                  <c:v>2.60822687826087</c:v>
                </c:pt>
                <c:pt idx="4">
                  <c:v>5.9220062486956504</c:v>
                </c:pt>
                <c:pt idx="5">
                  <c:v>16.207079532608699</c:v>
                </c:pt>
                <c:pt idx="6">
                  <c:v>29.710017403695598</c:v>
                </c:pt>
                <c:pt idx="7">
                  <c:v>21.775185165869601</c:v>
                </c:pt>
                <c:pt idx="8">
                  <c:v>10.5650388384783</c:v>
                </c:pt>
                <c:pt idx="9">
                  <c:v>5.5993695669565202</c:v>
                </c:pt>
                <c:pt idx="10">
                  <c:v>2.9191905765217401</c:v>
                </c:pt>
                <c:pt idx="11">
                  <c:v>1.5619103193478301</c:v>
                </c:pt>
                <c:pt idx="12">
                  <c:v>1.2093084834782599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6D-4757-AC09-C28824A81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48640"/>
        <c:axId val="258850176"/>
      </c:barChart>
      <c:catAx>
        <c:axId val="258848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850176"/>
        <c:scaling>
          <c:orientation val="minMax"/>
          <c:max val="4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48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8.4802189334445804E-2"/>
          <c:w val="0.98600223964165734"/>
          <c:h val="0.90913689740449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'Annex 1'!$N$36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1'!$K$37:$K$49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'Annex 1'!$N$37:$N$49</c:f>
              <c:numCache>
                <c:formatCode>0.0</c:formatCode>
                <c:ptCount val="13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14-414D-830C-D89EEB299568}"/>
            </c:ext>
          </c:extLst>
        </c:ser>
        <c:ser>
          <c:idx val="1"/>
          <c:order val="1"/>
          <c:tx>
            <c:strRef>
              <c:f>'Annex 1'!$M$36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1'!$K$37:$K$49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'Annex 1'!$M$37:$M$49</c:f>
              <c:numCache>
                <c:formatCode>0.0</c:formatCode>
                <c:ptCount val="13"/>
                <c:pt idx="0">
                  <c:v>0.210926307297297</c:v>
                </c:pt>
                <c:pt idx="1">
                  <c:v>0.54774234702702695</c:v>
                </c:pt>
                <c:pt idx="2">
                  <c:v>1.1000694875675701</c:v>
                </c:pt>
                <c:pt idx="3">
                  <c:v>3.1104831140540501</c:v>
                </c:pt>
                <c:pt idx="4">
                  <c:v>6.9544912391891902</c:v>
                </c:pt>
                <c:pt idx="5">
                  <c:v>16.973047360540502</c:v>
                </c:pt>
                <c:pt idx="6">
                  <c:v>37.52436453</c:v>
                </c:pt>
                <c:pt idx="7">
                  <c:v>19.776620294864902</c:v>
                </c:pt>
                <c:pt idx="8">
                  <c:v>7.3850114094594597</c:v>
                </c:pt>
                <c:pt idx="9">
                  <c:v>3.73409253135135</c:v>
                </c:pt>
                <c:pt idx="10">
                  <c:v>1.4927463489189201</c:v>
                </c:pt>
                <c:pt idx="11">
                  <c:v>0.78066344459459402</c:v>
                </c:pt>
                <c:pt idx="12">
                  <c:v>0.409741584864865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14-414D-830C-D89EEB299568}"/>
            </c:ext>
          </c:extLst>
        </c:ser>
        <c:ser>
          <c:idx val="2"/>
          <c:order val="2"/>
          <c:tx>
            <c:strRef>
              <c:f>'Annex 1'!$L$36</c:f>
              <c:strCache>
                <c:ptCount val="1"/>
                <c:pt idx="0">
                  <c:v>Q2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1'!$K$37:$K$49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'Annex 1'!$L$37:$L$49</c:f>
              <c:numCache>
                <c:formatCode>0.0</c:formatCode>
                <c:ptCount val="13"/>
                <c:pt idx="0">
                  <c:v>0.23721943249999999</c:v>
                </c:pt>
                <c:pt idx="1">
                  <c:v>0.59811785527777805</c:v>
                </c:pt>
                <c:pt idx="2">
                  <c:v>1.2340307238888899</c:v>
                </c:pt>
                <c:pt idx="3">
                  <c:v>3.88441522611111</c:v>
                </c:pt>
                <c:pt idx="4">
                  <c:v>8.0024674769444495</c:v>
                </c:pt>
                <c:pt idx="5">
                  <c:v>18.4126473655556</c:v>
                </c:pt>
                <c:pt idx="6">
                  <c:v>32.895397392500001</c:v>
                </c:pt>
                <c:pt idx="7">
                  <c:v>18.5676203063889</c:v>
                </c:pt>
                <c:pt idx="8">
                  <c:v>7.9031845013888899</c:v>
                </c:pt>
                <c:pt idx="9">
                  <c:v>4.6068650933333304</c:v>
                </c:pt>
                <c:pt idx="10">
                  <c:v>2.1509971769444398</c:v>
                </c:pt>
                <c:pt idx="11">
                  <c:v>0.97275114277777797</c:v>
                </c:pt>
                <c:pt idx="12">
                  <c:v>0.53428630666666699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14-414D-830C-D89EEB29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800640"/>
        <c:axId val="266928896"/>
      </c:barChart>
      <c:catAx>
        <c:axId val="258800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6928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66928896"/>
        <c:scaling>
          <c:orientation val="minMax"/>
          <c:max val="4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800640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1560303105879538"/>
          <c:w val="0.98600223964165734"/>
          <c:h val="0.838380486551144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'Annex 2'!$M$4</c:f>
              <c:strCache>
                <c:ptCount val="1"/>
                <c:pt idx="0">
                  <c:v>SPF Q4 2025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2'!$J$6:$J$16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'Annex 2'!$M$6:$M$16</c:f>
              <c:numCache>
                <c:formatCode>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4.6511627906976747</c:v>
                </c:pt>
                <c:pt idx="3">
                  <c:v>6.9767441860465116</c:v>
                </c:pt>
                <c:pt idx="4">
                  <c:v>6.9767441860465116</c:v>
                </c:pt>
                <c:pt idx="5">
                  <c:v>62.790697674418603</c:v>
                </c:pt>
                <c:pt idx="6">
                  <c:v>4.6511627906976747</c:v>
                </c:pt>
                <c:pt idx="7">
                  <c:v>4.6511627906976747</c:v>
                </c:pt>
                <c:pt idx="8">
                  <c:v>4.6511627906976747</c:v>
                </c:pt>
                <c:pt idx="9">
                  <c:v>2.3255813953488373</c:v>
                </c:pt>
                <c:pt idx="10">
                  <c:v>2.3255813953488373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A-4C7D-8DC8-028E8B2B4645}"/>
            </c:ext>
          </c:extLst>
        </c:ser>
        <c:ser>
          <c:idx val="2"/>
          <c:order val="1"/>
          <c:tx>
            <c:strRef>
              <c:f>'Annex 2'!$L$4</c:f>
              <c:strCache>
                <c:ptCount val="1"/>
                <c:pt idx="0">
                  <c:v>SPF Q1 2026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2'!$J$6:$J$16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'Annex 2'!$L$6:$L$16</c:f>
              <c:numCache>
                <c:formatCode>0.000</c:formatCode>
                <c:ptCount val="11"/>
                <c:pt idx="0">
                  <c:v>2.083333333333333</c:v>
                </c:pt>
                <c:pt idx="1">
                  <c:v>0</c:v>
                </c:pt>
                <c:pt idx="2">
                  <c:v>2.083333333333333</c:v>
                </c:pt>
                <c:pt idx="3">
                  <c:v>8.3333333333333321</c:v>
                </c:pt>
                <c:pt idx="4">
                  <c:v>6.25</c:v>
                </c:pt>
                <c:pt idx="5">
                  <c:v>58.333333333333336</c:v>
                </c:pt>
                <c:pt idx="6">
                  <c:v>10.416666666666668</c:v>
                </c:pt>
                <c:pt idx="7">
                  <c:v>4.1666666666666661</c:v>
                </c:pt>
                <c:pt idx="8">
                  <c:v>4.1666666666666661</c:v>
                </c:pt>
                <c:pt idx="9">
                  <c:v>2.083333333333333</c:v>
                </c:pt>
                <c:pt idx="10">
                  <c:v>2.083333333333333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FA-4C7D-8DC8-028E8B2B4645}"/>
            </c:ext>
          </c:extLst>
        </c:ser>
        <c:ser>
          <c:idx val="0"/>
          <c:order val="2"/>
          <c:tx>
            <c:strRef>
              <c:f>'Annex 2'!$K$4</c:f>
              <c:strCache>
                <c:ptCount val="1"/>
                <c:pt idx="0">
                  <c:v>SPF Q2 2026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2'!$J$6:$J$16</c:f>
              <c:strCache>
                <c:ptCount val="11"/>
                <c:pt idx="0">
                  <c:v>≤ 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2.0</c:v>
                </c:pt>
                <c:pt idx="6">
                  <c:v>2.1</c:v>
                </c:pt>
                <c:pt idx="7">
                  <c:v>2.2</c:v>
                </c:pt>
                <c:pt idx="8">
                  <c:v>2.3</c:v>
                </c:pt>
                <c:pt idx="9">
                  <c:v>2.4</c:v>
                </c:pt>
                <c:pt idx="10">
                  <c:v>≥ 2.5</c:v>
                </c:pt>
              </c:strCache>
            </c:strRef>
          </c:cat>
          <c:val>
            <c:numRef>
              <c:f>'Annex 2'!$K$6:$K$16</c:f>
              <c:numCache>
                <c:formatCode>0.000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2.2727272727272729</c:v>
                </c:pt>
                <c:pt idx="3">
                  <c:v>11.363636363636363</c:v>
                </c:pt>
                <c:pt idx="4">
                  <c:v>9.0909090909090917</c:v>
                </c:pt>
                <c:pt idx="5">
                  <c:v>54.54545454545454</c:v>
                </c:pt>
                <c:pt idx="6">
                  <c:v>9.0909090909090917</c:v>
                </c:pt>
                <c:pt idx="7">
                  <c:v>4.5454545454545459</c:v>
                </c:pt>
                <c:pt idx="8">
                  <c:v>4.5454545454545459</c:v>
                </c:pt>
                <c:pt idx="9">
                  <c:v>2.2727272727272729</c:v>
                </c:pt>
                <c:pt idx="10">
                  <c:v>2.2727272727272729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FA-4C7D-8DC8-028E8B2B4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4967680"/>
        <c:axId val="414969216"/>
      </c:barChart>
      <c:catAx>
        <c:axId val="4149676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9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4969216"/>
        <c:scaling>
          <c:orientation val="minMax"/>
          <c:max val="6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496768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1560303105879538"/>
          <c:w val="0.98600223964165734"/>
          <c:h val="0.83838048655114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'Annex 3'!$N$2</c:f>
              <c:strCache>
                <c:ptCount val="1"/>
                <c:pt idx="0">
                  <c:v>SPF Q4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3'!$K$4:$K$16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'Annex 3'!$N$4:$N$16</c:f>
              <c:numCache>
                <c:formatCode>0.0</c:formatCode>
                <c:ptCount val="13"/>
                <c:pt idx="0">
                  <c:v>0.51380106199999998</c:v>
                </c:pt>
                <c:pt idx="1">
                  <c:v>0.72911678857142903</c:v>
                </c:pt>
                <c:pt idx="2">
                  <c:v>1.425903176</c:v>
                </c:pt>
                <c:pt idx="3">
                  <c:v>3.4019519431428602</c:v>
                </c:pt>
                <c:pt idx="4">
                  <c:v>8.1096543002857207</c:v>
                </c:pt>
                <c:pt idx="5">
                  <c:v>15.791662334</c:v>
                </c:pt>
                <c:pt idx="6">
                  <c:v>35.185234073428603</c:v>
                </c:pt>
                <c:pt idx="7">
                  <c:v>19.180534492857099</c:v>
                </c:pt>
                <c:pt idx="8">
                  <c:v>8.2239677862857192</c:v>
                </c:pt>
                <c:pt idx="9">
                  <c:v>3.6178299557142899</c:v>
                </c:pt>
                <c:pt idx="10">
                  <c:v>1.9203004848571401</c:v>
                </c:pt>
                <c:pt idx="11">
                  <c:v>1.03088087457143</c:v>
                </c:pt>
                <c:pt idx="12">
                  <c:v>0.86916272771428604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D-45FC-9817-E5D99EDA8770}"/>
            </c:ext>
          </c:extLst>
        </c:ser>
        <c:ser>
          <c:idx val="1"/>
          <c:order val="1"/>
          <c:tx>
            <c:strRef>
              <c:f>'Annex 3'!$M$2</c:f>
              <c:strCache>
                <c:ptCount val="1"/>
                <c:pt idx="0">
                  <c:v>SPF Q1 2026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3'!$K$4:$K$16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'Annex 3'!$M$4:$M$16</c:f>
              <c:numCache>
                <c:formatCode>0.0</c:formatCode>
                <c:ptCount val="13"/>
                <c:pt idx="0">
                  <c:v>0.52229106710526296</c:v>
                </c:pt>
                <c:pt idx="1">
                  <c:v>0.72980034236842095</c:v>
                </c:pt>
                <c:pt idx="2">
                  <c:v>1.44181153210526</c:v>
                </c:pt>
                <c:pt idx="3">
                  <c:v>3.1984370586842101</c:v>
                </c:pt>
                <c:pt idx="4">
                  <c:v>8.3591314310526297</c:v>
                </c:pt>
                <c:pt idx="5">
                  <c:v>16.795899762631599</c:v>
                </c:pt>
                <c:pt idx="6">
                  <c:v>35.994939167894699</c:v>
                </c:pt>
                <c:pt idx="7">
                  <c:v>18.5777002292105</c:v>
                </c:pt>
                <c:pt idx="8">
                  <c:v>7.367335035</c:v>
                </c:pt>
                <c:pt idx="9">
                  <c:v>3.3126920557894701</c:v>
                </c:pt>
                <c:pt idx="10">
                  <c:v>1.8864089052631601</c:v>
                </c:pt>
                <c:pt idx="11">
                  <c:v>1.0468260852631599</c:v>
                </c:pt>
                <c:pt idx="12">
                  <c:v>0.76672732684210498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2D-45FC-9817-E5D99EDA8770}"/>
            </c:ext>
          </c:extLst>
        </c:ser>
        <c:ser>
          <c:idx val="2"/>
          <c:order val="2"/>
          <c:tx>
            <c:strRef>
              <c:f>'Annex 3'!$L$2</c:f>
              <c:strCache>
                <c:ptCount val="1"/>
                <c:pt idx="0">
                  <c:v>SPF Q2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3'!$K$4:$K$16</c:f>
              <c:strCache>
                <c:ptCount val="13"/>
                <c:pt idx="0">
                  <c:v>≤ -0.8</c:v>
                </c:pt>
                <c:pt idx="1">
                  <c:v>-0.7  to   
-0.3</c:v>
                </c:pt>
                <c:pt idx="2">
                  <c:v>-0.2  to   0.2</c:v>
                </c:pt>
                <c:pt idx="3">
                  <c:v>0.3  to   0.7</c:v>
                </c:pt>
                <c:pt idx="4">
                  <c:v>0.8  to   1.2</c:v>
                </c:pt>
                <c:pt idx="5">
                  <c:v>1.3  to   1.7</c:v>
                </c:pt>
                <c:pt idx="6">
                  <c:v>1.8  to   2.2</c:v>
                </c:pt>
                <c:pt idx="7">
                  <c:v>2.3  to   2.7</c:v>
                </c:pt>
                <c:pt idx="8">
                  <c:v>2.8  to   3.2</c:v>
                </c:pt>
                <c:pt idx="9">
                  <c:v>3.3  to   3.7</c:v>
                </c:pt>
                <c:pt idx="10">
                  <c:v>3.8  to   4.2</c:v>
                </c:pt>
                <c:pt idx="11">
                  <c:v>4.3  to   4.7</c:v>
                </c:pt>
                <c:pt idx="12">
                  <c:v>≥ 4.8</c:v>
                </c:pt>
              </c:strCache>
            </c:strRef>
          </c:cat>
          <c:val>
            <c:numRef>
              <c:f>'Annex 3'!$L$4:$L$16</c:f>
              <c:numCache>
                <c:formatCode>0.0</c:formatCode>
                <c:ptCount val="13"/>
                <c:pt idx="0">
                  <c:v>0.66471303771428603</c:v>
                </c:pt>
                <c:pt idx="1">
                  <c:v>0.80147310742857103</c:v>
                </c:pt>
                <c:pt idx="2">
                  <c:v>1.5613876157142901</c:v>
                </c:pt>
                <c:pt idx="3">
                  <c:v>3.4127394880000002</c:v>
                </c:pt>
                <c:pt idx="4">
                  <c:v>8.6198720879999993</c:v>
                </c:pt>
                <c:pt idx="5">
                  <c:v>17.0934625205714</c:v>
                </c:pt>
                <c:pt idx="6">
                  <c:v>34.111807273142901</c:v>
                </c:pt>
                <c:pt idx="7">
                  <c:v>18.160521409142898</c:v>
                </c:pt>
                <c:pt idx="8">
                  <c:v>7.5032248325714299</c:v>
                </c:pt>
                <c:pt idx="9">
                  <c:v>3.7935371999999998</c:v>
                </c:pt>
                <c:pt idx="10">
                  <c:v>2.0839436948571399</c:v>
                </c:pt>
                <c:pt idx="11">
                  <c:v>1.23874076742857</c:v>
                </c:pt>
                <c:pt idx="12">
                  <c:v>0.95457696542857196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2D-45FC-9817-E5D99EDA8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58510208"/>
        <c:axId val="258520192"/>
      </c:barChart>
      <c:catAx>
        <c:axId val="258510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201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20192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10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20066881780921261"/>
          <c:w val="0.98600223964165734"/>
          <c:h val="0.7940371767789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'Annex 4'!$N$3</c:f>
              <c:strCache>
                <c:ptCount val="1"/>
                <c:pt idx="0">
                  <c:v>SPF Q4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4'!$K$5:$K$16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'Annex 4'!$N$5:$N$16</c:f>
              <c:numCache>
                <c:formatCode>0.0</c:formatCode>
                <c:ptCount val="12"/>
                <c:pt idx="0">
                  <c:v>0.98297047304347795</c:v>
                </c:pt>
                <c:pt idx="1">
                  <c:v>1.2647816295652199</c:v>
                </c:pt>
                <c:pt idx="2">
                  <c:v>3.0487836571739102</c:v>
                </c:pt>
                <c:pt idx="3">
                  <c:v>8.3742806386956499</c:v>
                </c:pt>
                <c:pt idx="4">
                  <c:v>21.225897101956502</c:v>
                </c:pt>
                <c:pt idx="5">
                  <c:v>36.8259774697826</c:v>
                </c:pt>
                <c:pt idx="6">
                  <c:v>19.074170820652199</c:v>
                </c:pt>
                <c:pt idx="7">
                  <c:v>5.0671206530434798</c:v>
                </c:pt>
                <c:pt idx="8">
                  <c:v>2.1127640991304402</c:v>
                </c:pt>
                <c:pt idx="9">
                  <c:v>1.01472432869565</c:v>
                </c:pt>
                <c:pt idx="10">
                  <c:v>0.55954138217391303</c:v>
                </c:pt>
                <c:pt idx="11">
                  <c:v>0.44898774586956502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30-47C7-B19B-9BF9D7E57419}"/>
            </c:ext>
          </c:extLst>
        </c:ser>
        <c:ser>
          <c:idx val="1"/>
          <c:order val="1"/>
          <c:tx>
            <c:strRef>
              <c:f>'Annex 4'!$M$3</c:f>
              <c:strCache>
                <c:ptCount val="1"/>
                <c:pt idx="0">
                  <c:v>SPF Q1 2026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4'!$K$5:$K$16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'Annex 4'!$M$5:$M$16</c:f>
              <c:numCache>
                <c:formatCode>0.0</c:formatCode>
                <c:ptCount val="12"/>
                <c:pt idx="0">
                  <c:v>0.477381289411765</c:v>
                </c:pt>
                <c:pt idx="1">
                  <c:v>0.763053099803922</c:v>
                </c:pt>
                <c:pt idx="2">
                  <c:v>1.9834075429411799</c:v>
                </c:pt>
                <c:pt idx="3">
                  <c:v>5.6635936490196102</c:v>
                </c:pt>
                <c:pt idx="4">
                  <c:v>19.1117895539216</c:v>
                </c:pt>
                <c:pt idx="5">
                  <c:v>42.350622601764698</c:v>
                </c:pt>
                <c:pt idx="6">
                  <c:v>20.017781151764702</c:v>
                </c:pt>
                <c:pt idx="7">
                  <c:v>5.8794540623529397</c:v>
                </c:pt>
                <c:pt idx="8">
                  <c:v>2.0325595670588199</c:v>
                </c:pt>
                <c:pt idx="9">
                  <c:v>0.95859420607843104</c:v>
                </c:pt>
                <c:pt idx="10">
                  <c:v>0.46933901039215697</c:v>
                </c:pt>
                <c:pt idx="11">
                  <c:v>0.29242426549019601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30-47C7-B19B-9BF9D7E57419}"/>
            </c:ext>
          </c:extLst>
        </c:ser>
        <c:ser>
          <c:idx val="2"/>
          <c:order val="2"/>
          <c:tx>
            <c:strRef>
              <c:f>'Annex 4'!$L$3</c:f>
              <c:strCache>
                <c:ptCount val="1"/>
                <c:pt idx="0">
                  <c:v>SPF Q2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4'!$K$5:$K$16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'Annex 4'!$L$5:$L$16</c:f>
              <c:numCache>
                <c:formatCode>0.0</c:formatCode>
                <c:ptCount val="12"/>
                <c:pt idx="0">
                  <c:v>0.66880309088888901</c:v>
                </c:pt>
                <c:pt idx="1">
                  <c:v>1.6696898339999999</c:v>
                </c:pt>
                <c:pt idx="2">
                  <c:v>4.3661788611111101</c:v>
                </c:pt>
                <c:pt idx="3">
                  <c:v>13.611184327777799</c:v>
                </c:pt>
                <c:pt idx="4">
                  <c:v>34.4786234811111</c:v>
                </c:pt>
                <c:pt idx="5">
                  <c:v>27.594031478000002</c:v>
                </c:pt>
                <c:pt idx="6">
                  <c:v>10.720902519555599</c:v>
                </c:pt>
                <c:pt idx="7">
                  <c:v>3.54812073288889</c:v>
                </c:pt>
                <c:pt idx="8">
                  <c:v>1.6378828133333301</c:v>
                </c:pt>
                <c:pt idx="9">
                  <c:v>0.92895884911111104</c:v>
                </c:pt>
                <c:pt idx="10">
                  <c:v>0.44461426911111102</c:v>
                </c:pt>
                <c:pt idx="11">
                  <c:v>0.331009742666667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30-47C7-B19B-9BF9D7E57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597120"/>
        <c:axId val="438598656"/>
      </c:barChart>
      <c:catAx>
        <c:axId val="4385971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98656"/>
        <c:scaling>
          <c:orientation val="minMax"/>
          <c:max val="4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59712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8.4802189334445804E-2"/>
          <c:w val="0.98600223964165734"/>
          <c:h val="0.90913689740449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'Annex 4'!$N$20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4'!$K$21:$K$32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'Annex 4'!$N$21:$N$32</c:f>
              <c:numCache>
                <c:formatCode>0.0</c:formatCode>
                <c:ptCount val="12"/>
                <c:pt idx="0">
                  <c:v>1.2069492361538501</c:v>
                </c:pt>
                <c:pt idx="1">
                  <c:v>1.1908882843589701</c:v>
                </c:pt>
                <c:pt idx="2">
                  <c:v>2.1365753015384601</c:v>
                </c:pt>
                <c:pt idx="3">
                  <c:v>4.8798626925641004</c:v>
                </c:pt>
                <c:pt idx="4">
                  <c:v>13.025528006410299</c:v>
                </c:pt>
                <c:pt idx="5">
                  <c:v>29.711624476153801</c:v>
                </c:pt>
                <c:pt idx="6">
                  <c:v>27.884960578461499</c:v>
                </c:pt>
                <c:pt idx="7">
                  <c:v>11.5041821</c:v>
                </c:pt>
                <c:pt idx="8">
                  <c:v>4.55781845641026</c:v>
                </c:pt>
                <c:pt idx="9">
                  <c:v>2.0513671069230801</c:v>
                </c:pt>
                <c:pt idx="10">
                  <c:v>1.01366513564103</c:v>
                </c:pt>
                <c:pt idx="11">
                  <c:v>0.83657862538461603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6-4872-B781-1A657C3725D8}"/>
            </c:ext>
          </c:extLst>
        </c:ser>
        <c:ser>
          <c:idx val="1"/>
          <c:order val="1"/>
          <c:tx>
            <c:strRef>
              <c:f>'Annex 4'!$M$20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4'!$K$21:$K$32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'Annex 4'!$M$21:$M$32</c:f>
              <c:numCache>
                <c:formatCode>0.0</c:formatCode>
                <c:ptCount val="12"/>
                <c:pt idx="0">
                  <c:v>0.79720465469387802</c:v>
                </c:pt>
                <c:pt idx="1">
                  <c:v>0.91774812693877605</c:v>
                </c:pt>
                <c:pt idx="2">
                  <c:v>1.89234184836735</c:v>
                </c:pt>
                <c:pt idx="3">
                  <c:v>4.6864453183673502</c:v>
                </c:pt>
                <c:pt idx="4">
                  <c:v>13.9606568414286</c:v>
                </c:pt>
                <c:pt idx="5">
                  <c:v>31.592972172040799</c:v>
                </c:pt>
                <c:pt idx="6">
                  <c:v>28.3400474881633</c:v>
                </c:pt>
                <c:pt idx="7">
                  <c:v>10.9792526787755</c:v>
                </c:pt>
                <c:pt idx="8">
                  <c:v>4.0768991773469399</c:v>
                </c:pt>
                <c:pt idx="9">
                  <c:v>1.6450840183673501</c:v>
                </c:pt>
                <c:pt idx="10">
                  <c:v>0.66953360163265296</c:v>
                </c:pt>
                <c:pt idx="11">
                  <c:v>0.44181407367346898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6-4872-B781-1A657C3725D8}"/>
            </c:ext>
          </c:extLst>
        </c:ser>
        <c:ser>
          <c:idx val="2"/>
          <c:order val="2"/>
          <c:tx>
            <c:strRef>
              <c:f>'Annex 4'!$L$20</c:f>
              <c:strCache>
                <c:ptCount val="1"/>
                <c:pt idx="0">
                  <c:v>Q2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4'!$K$21:$K$32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'Annex 4'!$L$21:$L$32</c:f>
              <c:numCache>
                <c:formatCode>0.0</c:formatCode>
                <c:ptCount val="12"/>
                <c:pt idx="0">
                  <c:v>1.05119173533333</c:v>
                </c:pt>
                <c:pt idx="1">
                  <c:v>1.55754067422222</c:v>
                </c:pt>
                <c:pt idx="2">
                  <c:v>3.0369482377777799</c:v>
                </c:pt>
                <c:pt idx="3">
                  <c:v>7.2986480244444403</c:v>
                </c:pt>
                <c:pt idx="4">
                  <c:v>17.6806365962222</c:v>
                </c:pt>
                <c:pt idx="5">
                  <c:v>33.5499848964444</c:v>
                </c:pt>
                <c:pt idx="6">
                  <c:v>21.574938495111098</c:v>
                </c:pt>
                <c:pt idx="7">
                  <c:v>8.2365435671111094</c:v>
                </c:pt>
                <c:pt idx="8">
                  <c:v>3.26075848533333</c:v>
                </c:pt>
                <c:pt idx="9">
                  <c:v>1.60034077488889</c:v>
                </c:pt>
                <c:pt idx="10">
                  <c:v>0.70529173199999995</c:v>
                </c:pt>
                <c:pt idx="11">
                  <c:v>0.44717678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6-4872-B781-1A657C37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794880"/>
        <c:axId val="438804864"/>
      </c:barChart>
      <c:catAx>
        <c:axId val="43879488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04864"/>
        <c:scaling>
          <c:orientation val="minMax"/>
          <c:max val="4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794880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8.4802189334445804E-2"/>
          <c:w val="0.98600223964165734"/>
          <c:h val="0.90913689740449777"/>
        </c:manualLayout>
      </c:layout>
      <c:barChart>
        <c:barDir val="col"/>
        <c:grouping val="clustered"/>
        <c:varyColors val="0"/>
        <c:ser>
          <c:idx val="3"/>
          <c:order val="0"/>
          <c:tx>
            <c:strRef>
              <c:f>'Annex 4'!$N$37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solidFill>
                    <a:prstClr val="black"/>
                  </a:solidFill>
                </a14:hiddenLine>
              </a:ext>
            </a:extLst>
          </c:spPr>
          <c:invertIfNegative val="0"/>
          <c:cat>
            <c:strRef>
              <c:f>'Annex 4'!$K$38:$K$49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'Annex 4'!$N$38:$N$49</c:f>
              <c:numCache>
                <c:formatCode>0.0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5-42BB-B2D2-8BFE2BF3A07D}"/>
            </c:ext>
          </c:extLst>
        </c:ser>
        <c:ser>
          <c:idx val="0"/>
          <c:order val="1"/>
          <c:tx>
            <c:strRef>
              <c:f>'Annex 4'!$M$37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4'!$K$38:$K$49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'Annex 4'!$M$38:$M$49</c:f>
              <c:numCache>
                <c:formatCode>0.0</c:formatCode>
                <c:ptCount val="12"/>
                <c:pt idx="0">
                  <c:v>0.80586363250000004</c:v>
                </c:pt>
                <c:pt idx="1">
                  <c:v>1.0557084294444401</c:v>
                </c:pt>
                <c:pt idx="2">
                  <c:v>2.1885246388888899</c:v>
                </c:pt>
                <c:pt idx="3">
                  <c:v>5.4770716752777799</c:v>
                </c:pt>
                <c:pt idx="4">
                  <c:v>15.091199526111099</c:v>
                </c:pt>
                <c:pt idx="5">
                  <c:v>32.866343387222201</c:v>
                </c:pt>
                <c:pt idx="6">
                  <c:v>25.034957450277801</c:v>
                </c:pt>
                <c:pt idx="7">
                  <c:v>10.0059324008333</c:v>
                </c:pt>
                <c:pt idx="8">
                  <c:v>4.2217929233333296</c:v>
                </c:pt>
                <c:pt idx="9">
                  <c:v>1.9036097386111099</c:v>
                </c:pt>
                <c:pt idx="10">
                  <c:v>0.94768831944444498</c:v>
                </c:pt>
                <c:pt idx="11">
                  <c:v>0.40130787694444398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5-42BB-B2D2-8BFE2BF3A07D}"/>
            </c:ext>
          </c:extLst>
        </c:ser>
        <c:ser>
          <c:idx val="1"/>
          <c:order val="2"/>
          <c:tx>
            <c:strRef>
              <c:f>'Annex 4'!$L$37</c:f>
              <c:strCache>
                <c:ptCount val="1"/>
                <c:pt idx="0">
                  <c:v>Q2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4'!$K$38:$K$49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'Annex 4'!$L$38:$L$49</c:f>
              <c:numCache>
                <c:formatCode>0.0</c:formatCode>
                <c:ptCount val="12"/>
                <c:pt idx="0">
                  <c:v>1.1450782788571401</c:v>
                </c:pt>
                <c:pt idx="1">
                  <c:v>1.46829175142857</c:v>
                </c:pt>
                <c:pt idx="2">
                  <c:v>3.10214072171429</c:v>
                </c:pt>
                <c:pt idx="3">
                  <c:v>6.3365923574285699</c:v>
                </c:pt>
                <c:pt idx="4">
                  <c:v>15.7382814068571</c:v>
                </c:pt>
                <c:pt idx="5">
                  <c:v>30.150640738857099</c:v>
                </c:pt>
                <c:pt idx="6">
                  <c:v>24.422373100857101</c:v>
                </c:pt>
                <c:pt idx="7">
                  <c:v>10.0205588168571</c:v>
                </c:pt>
                <c:pt idx="8">
                  <c:v>4.0971354654285701</c:v>
                </c:pt>
                <c:pt idx="9">
                  <c:v>1.95716959714286</c:v>
                </c:pt>
                <c:pt idx="10">
                  <c:v>1.08422230857143</c:v>
                </c:pt>
                <c:pt idx="11">
                  <c:v>0.477515455714286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D5-42BB-B2D2-8BFE2BF3A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8870016"/>
        <c:axId val="438871552"/>
      </c:barChart>
      <c:catAx>
        <c:axId val="4388700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871552"/>
        <c:scaling>
          <c:orientation val="minMax"/>
          <c:max val="4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8870016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1560303105879538"/>
          <c:w val="0.98600223964165734"/>
          <c:h val="0.83838048655114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'Annex 5'!$N$3</c:f>
              <c:strCache>
                <c:ptCount val="1"/>
                <c:pt idx="0">
                  <c:v>SPF Q4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5'!$K$5:$K$16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'Annex 5'!$N$5:$N$16</c:f>
              <c:numCache>
                <c:formatCode>0.0</c:formatCode>
                <c:ptCount val="12"/>
                <c:pt idx="0">
                  <c:v>1.5075227161764699</c:v>
                </c:pt>
                <c:pt idx="1">
                  <c:v>1.49517000764706</c:v>
                </c:pt>
                <c:pt idx="2">
                  <c:v>2.8932684855882398</c:v>
                </c:pt>
                <c:pt idx="3">
                  <c:v>6.7827212347058801</c:v>
                </c:pt>
                <c:pt idx="4">
                  <c:v>16.583320783823499</c:v>
                </c:pt>
                <c:pt idx="5">
                  <c:v>30.6763158188235</c:v>
                </c:pt>
                <c:pt idx="6">
                  <c:v>22.6785251923529</c:v>
                </c:pt>
                <c:pt idx="7">
                  <c:v>9.2474481867647107</c:v>
                </c:pt>
                <c:pt idx="8">
                  <c:v>3.9125990449999999</c:v>
                </c:pt>
                <c:pt idx="9">
                  <c:v>2.0330125432352899</c:v>
                </c:pt>
                <c:pt idx="10">
                  <c:v>1.0924653776470601</c:v>
                </c:pt>
                <c:pt idx="11">
                  <c:v>1.0976306085294101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8FB-8130-40A0F075EB0E}"/>
            </c:ext>
          </c:extLst>
        </c:ser>
        <c:ser>
          <c:idx val="1"/>
          <c:order val="1"/>
          <c:tx>
            <c:strRef>
              <c:f>'Annex 5'!$M$3</c:f>
              <c:strCache>
                <c:ptCount val="1"/>
                <c:pt idx="0">
                  <c:v>SPF Q1 2026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5'!$K$5:$K$16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'Annex 5'!$M$5:$M$16</c:f>
              <c:numCache>
                <c:formatCode>0.0</c:formatCode>
                <c:ptCount val="12"/>
                <c:pt idx="0">
                  <c:v>1.5535861548571399</c:v>
                </c:pt>
                <c:pt idx="1">
                  <c:v>1.5275687371428599</c:v>
                </c:pt>
                <c:pt idx="2">
                  <c:v>2.8056137360000002</c:v>
                </c:pt>
                <c:pt idx="3">
                  <c:v>6.5353813068571496</c:v>
                </c:pt>
                <c:pt idx="4">
                  <c:v>17.253681626857102</c:v>
                </c:pt>
                <c:pt idx="5">
                  <c:v>31.981347714000002</c:v>
                </c:pt>
                <c:pt idx="6">
                  <c:v>21.612579060000002</c:v>
                </c:pt>
                <c:pt idx="7">
                  <c:v>8.5061118874285704</c:v>
                </c:pt>
                <c:pt idx="8">
                  <c:v>3.9239385877142898</c:v>
                </c:pt>
                <c:pt idx="9">
                  <c:v>1.9728596208571401</c:v>
                </c:pt>
                <c:pt idx="10">
                  <c:v>1.27745701428571</c:v>
                </c:pt>
                <c:pt idx="11">
                  <c:v>1.04987455428571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8FB-8130-40A0F075EB0E}"/>
            </c:ext>
          </c:extLst>
        </c:ser>
        <c:ser>
          <c:idx val="2"/>
          <c:order val="2"/>
          <c:tx>
            <c:strRef>
              <c:f>'Annex 5'!$L$3</c:f>
              <c:strCache>
                <c:ptCount val="1"/>
                <c:pt idx="0">
                  <c:v>SPF Q2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5'!$K$5:$K$16</c:f>
              <c:strCache>
                <c:ptCount val="12"/>
                <c:pt idx="0">
                  <c:v>≤ -1.1</c:v>
                </c:pt>
                <c:pt idx="1">
                  <c:v>-1.0  to     -0.6</c:v>
                </c:pt>
                <c:pt idx="2">
                  <c:v>-0.5  to     -0.1</c:v>
                </c:pt>
                <c:pt idx="3">
                  <c:v>0.0  to   0.4</c:v>
                </c:pt>
                <c:pt idx="4">
                  <c:v>0.5  to   0.9</c:v>
                </c:pt>
                <c:pt idx="5">
                  <c:v>1.0  to   1.4</c:v>
                </c:pt>
                <c:pt idx="6">
                  <c:v>1.5  to   1.9</c:v>
                </c:pt>
                <c:pt idx="7">
                  <c:v>2.0  to   2.4</c:v>
                </c:pt>
                <c:pt idx="8">
                  <c:v>2.5  to   2.9</c:v>
                </c:pt>
                <c:pt idx="9">
                  <c:v>3.0  to   3.4</c:v>
                </c:pt>
                <c:pt idx="10">
                  <c:v>3.5  to   3.9</c:v>
                </c:pt>
                <c:pt idx="11">
                  <c:v>≥ 4.0</c:v>
                </c:pt>
              </c:strCache>
            </c:strRef>
          </c:cat>
          <c:val>
            <c:numRef>
              <c:f>'Annex 5'!$L$5:$L$16</c:f>
              <c:numCache>
                <c:formatCode>0.0</c:formatCode>
                <c:ptCount val="12"/>
                <c:pt idx="0">
                  <c:v>1.66632555580645</c:v>
                </c:pt>
                <c:pt idx="1">
                  <c:v>1.6017855448387099</c:v>
                </c:pt>
                <c:pt idx="2">
                  <c:v>3.0287061400000002</c:v>
                </c:pt>
                <c:pt idx="3">
                  <c:v>6.6591198680645203</c:v>
                </c:pt>
                <c:pt idx="4">
                  <c:v>17.534254605483898</c:v>
                </c:pt>
                <c:pt idx="5">
                  <c:v>29.3974945396774</c:v>
                </c:pt>
                <c:pt idx="6">
                  <c:v>22.280963741612901</c:v>
                </c:pt>
                <c:pt idx="7">
                  <c:v>9.0026214325806393</c:v>
                </c:pt>
                <c:pt idx="8">
                  <c:v>4.1924473103225797</c:v>
                </c:pt>
                <c:pt idx="9">
                  <c:v>2.0986150348387098</c:v>
                </c:pt>
                <c:pt idx="10">
                  <c:v>1.3101136635483901</c:v>
                </c:pt>
                <c:pt idx="11">
                  <c:v>1.22755256129032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2-48FB-8130-40A0F075E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141888"/>
        <c:axId val="439143424"/>
      </c:barChart>
      <c:catAx>
        <c:axId val="4391418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3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143424"/>
        <c:scaling>
          <c:orientation val="minMax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14188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41522750832616"/>
          <c:y val="0.23973235735735735"/>
          <c:w val="0.31097906879287146"/>
          <c:h val="0.619710585585585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A'!$B$2</c:f>
              <c:strCache>
                <c:ptCount val="1"/>
                <c:pt idx="0">
                  <c:v>Baseline Impact (left-hand scale)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'Chart A'!$C$1:$F$1</c15:sqref>
                  </c15:fullRef>
                </c:ext>
              </c:extLst>
              <c:f>'Chart A'!$C$1:$E$1</c:f>
              <c:numCache>
                <c:formatCode>General</c:formatCod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A'!$C$2:$F$2</c15:sqref>
                  </c15:fullRef>
                </c:ext>
              </c:extLst>
              <c:f>'Chart A'!$C$2:$E$2</c:f>
              <c:numCache>
                <c:formatCode>General</c:formatCode>
                <c:ptCount val="3"/>
                <c:pt idx="0">
                  <c:v>0.20789473684210524</c:v>
                </c:pt>
                <c:pt idx="1">
                  <c:v>0.15263157894736842</c:v>
                </c:pt>
                <c:pt idx="2">
                  <c:v>3.7878787878787887E-2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3-4ED0-B900-376146B5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2722208"/>
        <c:axId val="1962723648"/>
      </c:barChart>
      <c:lineChart>
        <c:grouping val="standard"/>
        <c:varyColors val="0"/>
        <c:ser>
          <c:idx val="0"/>
          <c:order val="1"/>
          <c:tx>
            <c:strRef>
              <c:f>'Chart A'!$B$3</c:f>
              <c:strCache>
                <c:ptCount val="1"/>
                <c:pt idx="0">
                  <c:v>Risk Balance (right-hand scale)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'Chart A'!$C$1:$F$1</c15:sqref>
                  </c15:fullRef>
                </c:ext>
              </c:extLst>
              <c:f>'Chart A'!$C$1:$E$1</c:f>
              <c:numCache>
                <c:formatCode>General</c:formatCod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A'!$C$3:$F$3</c15:sqref>
                  </c15:fullRef>
                </c:ext>
              </c:extLst>
              <c:f>'Chart A'!$C$3:$E$3</c:f>
              <c:numCache>
                <c:formatCode>General</c:formatCode>
                <c:ptCount val="3"/>
                <c:pt idx="0">
                  <c:v>0.88235294117647056</c:v>
                </c:pt>
                <c:pt idx="1">
                  <c:v>0.58823529411764708</c:v>
                </c:pt>
                <c:pt idx="2">
                  <c:v>3.2258064516129031E-2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93-4ED0-B900-376146B51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721728"/>
        <c:axId val="1962719808"/>
      </c:lineChart>
      <c:catAx>
        <c:axId val="1962722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2723648"/>
        <c:crosses val="autoZero"/>
        <c:auto val="1"/>
        <c:lblAlgn val="ctr"/>
        <c:lblOffset val="100"/>
        <c:noMultiLvlLbl val="0"/>
      </c:catAx>
      <c:valAx>
        <c:axId val="1962723648"/>
        <c:scaling>
          <c:orientation val="minMax"/>
          <c:max val="0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2722208"/>
        <c:crosses val="autoZero"/>
        <c:crossBetween val="between"/>
        <c:majorUnit val="0.1"/>
      </c:valAx>
      <c:valAx>
        <c:axId val="1962719808"/>
        <c:scaling>
          <c:orientation val="minMax"/>
          <c:max val="1"/>
        </c:scaling>
        <c:delete val="0"/>
        <c:axPos val="r"/>
        <c:numFmt formatCode="0.0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2721728"/>
        <c:crosses val="max"/>
        <c:crossBetween val="between"/>
        <c:majorUnit val="0.1"/>
      </c:valAx>
      <c:catAx>
        <c:axId val="1962721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62719808"/>
        <c:crosses val="autoZero"/>
        <c:auto val="1"/>
        <c:lblAlgn val="ctr"/>
        <c:lblOffset val="100"/>
        <c:noMultiLvlLbl val="0"/>
      </c:catAx>
      <c:spPr>
        <a:noFill/>
        <a:ln w="9525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D9D9D9"/>
              </a:solidFill>
              <a:prstDash val="solid"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20066881780921261"/>
          <c:w val="0.98600223964165734"/>
          <c:h val="0.794037176778935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'Annex 6'!$M$1</c:f>
              <c:strCache>
                <c:ptCount val="1"/>
                <c:pt idx="0">
                  <c:v>SPF Q4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6'!$J$3:$J$16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'Annex 6'!$M$3:$M$16</c:f>
              <c:numCache>
                <c:formatCode>0.0</c:formatCode>
                <c:ptCount val="14"/>
                <c:pt idx="0">
                  <c:v>0.23633117769230799</c:v>
                </c:pt>
                <c:pt idx="1">
                  <c:v>0.42015441358974398</c:v>
                </c:pt>
                <c:pt idx="2">
                  <c:v>1.1565549761538501</c:v>
                </c:pt>
                <c:pt idx="3">
                  <c:v>4.29993480128205</c:v>
                </c:pt>
                <c:pt idx="4">
                  <c:v>18.846755797179501</c:v>
                </c:pt>
                <c:pt idx="5">
                  <c:v>41.214205553846099</c:v>
                </c:pt>
                <c:pt idx="6">
                  <c:v>22.406336829743601</c:v>
                </c:pt>
                <c:pt idx="7">
                  <c:v>6.6720604120512803</c:v>
                </c:pt>
                <c:pt idx="8">
                  <c:v>2.6377787512820499</c:v>
                </c:pt>
                <c:pt idx="9">
                  <c:v>1.02850525923077</c:v>
                </c:pt>
                <c:pt idx="10">
                  <c:v>0.48921762128205099</c:v>
                </c:pt>
                <c:pt idx="11">
                  <c:v>0.30293757974358998</c:v>
                </c:pt>
                <c:pt idx="12">
                  <c:v>0.18106071358974399</c:v>
                </c:pt>
                <c:pt idx="13">
                  <c:v>0.10816611410256409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94-4225-BFC3-61B4DC2E05D3}"/>
            </c:ext>
          </c:extLst>
        </c:ser>
        <c:ser>
          <c:idx val="1"/>
          <c:order val="1"/>
          <c:tx>
            <c:strRef>
              <c:f>'Annex 6'!$L$1</c:f>
              <c:strCache>
                <c:ptCount val="1"/>
                <c:pt idx="0">
                  <c:v>SPF Q1 2026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6'!$J$3:$J$16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'Annex 6'!$L$3:$L$16</c:f>
              <c:numCache>
                <c:formatCode>0.0</c:formatCode>
                <c:ptCount val="14"/>
                <c:pt idx="0">
                  <c:v>0.127470234318182</c:v>
                </c:pt>
                <c:pt idx="1">
                  <c:v>0.30984191568181801</c:v>
                </c:pt>
                <c:pt idx="2">
                  <c:v>0.88707481568181801</c:v>
                </c:pt>
                <c:pt idx="3">
                  <c:v>3.0071708706818199</c:v>
                </c:pt>
                <c:pt idx="4">
                  <c:v>15.2478956106818</c:v>
                </c:pt>
                <c:pt idx="5">
                  <c:v>47.380752979999997</c:v>
                </c:pt>
                <c:pt idx="6">
                  <c:v>24.104821111136399</c:v>
                </c:pt>
                <c:pt idx="7">
                  <c:v>5.2905837</c:v>
                </c:pt>
                <c:pt idx="8">
                  <c:v>2.06423666613636</c:v>
                </c:pt>
                <c:pt idx="9">
                  <c:v>0.74110846545454601</c:v>
                </c:pt>
                <c:pt idx="10">
                  <c:v>0.36466795204545399</c:v>
                </c:pt>
                <c:pt idx="11">
                  <c:v>0.25381016272727303</c:v>
                </c:pt>
                <c:pt idx="12">
                  <c:v>0.147073215681818</c:v>
                </c:pt>
                <c:pt idx="13">
                  <c:v>7.3492299772727199E-2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94-4225-BFC3-61B4DC2E05D3}"/>
            </c:ext>
          </c:extLst>
        </c:ser>
        <c:ser>
          <c:idx val="2"/>
          <c:order val="2"/>
          <c:tx>
            <c:strRef>
              <c:f>'Annex 6'!$K$1</c:f>
              <c:strCache>
                <c:ptCount val="1"/>
                <c:pt idx="0">
                  <c:v>SPF Q2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6'!$J$3:$J$16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'Annex 6'!$K$3:$K$16</c:f>
              <c:numCache>
                <c:formatCode>0.0</c:formatCode>
                <c:ptCount val="14"/>
                <c:pt idx="0">
                  <c:v>0.117738778918919</c:v>
                </c:pt>
                <c:pt idx="1">
                  <c:v>0.36304899324324302</c:v>
                </c:pt>
                <c:pt idx="2">
                  <c:v>1.24980516918919</c:v>
                </c:pt>
                <c:pt idx="3">
                  <c:v>3.1216067827026999</c:v>
                </c:pt>
                <c:pt idx="4">
                  <c:v>13.7801180635135</c:v>
                </c:pt>
                <c:pt idx="5">
                  <c:v>48.302486246216198</c:v>
                </c:pt>
                <c:pt idx="6">
                  <c:v>24.4134476602703</c:v>
                </c:pt>
                <c:pt idx="7">
                  <c:v>4.9708978859459503</c:v>
                </c:pt>
                <c:pt idx="8">
                  <c:v>1.8346491578378401</c:v>
                </c:pt>
                <c:pt idx="9">
                  <c:v>0.82295668702702696</c:v>
                </c:pt>
                <c:pt idx="10">
                  <c:v>0.48864876864864898</c:v>
                </c:pt>
                <c:pt idx="11">
                  <c:v>0.29011213027027</c:v>
                </c:pt>
                <c:pt idx="12">
                  <c:v>0.13441486459459501</c:v>
                </c:pt>
                <c:pt idx="13">
                  <c:v>0.11006881189189191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94-4225-BFC3-61B4DC2E0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364992"/>
        <c:axId val="417387264"/>
      </c:barChart>
      <c:catAx>
        <c:axId val="4173649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8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38726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364992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8.4802189334445804E-2"/>
          <c:w val="0.98600223964165734"/>
          <c:h val="0.90913689740449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'Annex 6'!$M$19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6'!$J$20:$J$33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'Annex 6'!$M$20:$M$33</c:f>
              <c:numCache>
                <c:formatCode>0.0</c:formatCode>
                <c:ptCount val="14"/>
                <c:pt idx="0">
                  <c:v>0.63531167499999996</c:v>
                </c:pt>
                <c:pt idx="1">
                  <c:v>1.0691079679411799</c:v>
                </c:pt>
                <c:pt idx="2">
                  <c:v>2.5285259191176501</c:v>
                </c:pt>
                <c:pt idx="3">
                  <c:v>7.0422909302941203</c:v>
                </c:pt>
                <c:pt idx="4">
                  <c:v>21.8933368226471</c:v>
                </c:pt>
                <c:pt idx="5">
                  <c:v>37.551548153235302</c:v>
                </c:pt>
                <c:pt idx="6">
                  <c:v>17.116535841470601</c:v>
                </c:pt>
                <c:pt idx="7">
                  <c:v>6.6028170135294104</c:v>
                </c:pt>
                <c:pt idx="8">
                  <c:v>2.7052044405882398</c:v>
                </c:pt>
                <c:pt idx="9">
                  <c:v>1.37389165205882</c:v>
                </c:pt>
                <c:pt idx="10">
                  <c:v>0.69549262235294096</c:v>
                </c:pt>
                <c:pt idx="11">
                  <c:v>0.398425037647059</c:v>
                </c:pt>
                <c:pt idx="12">
                  <c:v>0.262349330294118</c:v>
                </c:pt>
                <c:pt idx="13">
                  <c:v>0.1251625947058824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D-492D-9158-47D32402C6D0}"/>
            </c:ext>
          </c:extLst>
        </c:ser>
        <c:ser>
          <c:idx val="1"/>
          <c:order val="1"/>
          <c:tx>
            <c:strRef>
              <c:f>'Annex 6'!$L$19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6'!$J$20:$J$33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'Annex 6'!$L$20:$L$33</c:f>
              <c:numCache>
                <c:formatCode>0.0</c:formatCode>
                <c:ptCount val="14"/>
                <c:pt idx="0">
                  <c:v>0.35751518348837202</c:v>
                </c:pt>
                <c:pt idx="1">
                  <c:v>0.63582962883720895</c:v>
                </c:pt>
                <c:pt idx="2">
                  <c:v>1.7358569044186001</c:v>
                </c:pt>
                <c:pt idx="3">
                  <c:v>5.43207464162791</c:v>
                </c:pt>
                <c:pt idx="4">
                  <c:v>20.0638110304651</c:v>
                </c:pt>
                <c:pt idx="5">
                  <c:v>40.642722309069804</c:v>
                </c:pt>
                <c:pt idx="6">
                  <c:v>19.5960355232558</c:v>
                </c:pt>
                <c:pt idx="7">
                  <c:v>6.6093072530232604</c:v>
                </c:pt>
                <c:pt idx="8">
                  <c:v>2.8448924037209302</c:v>
                </c:pt>
                <c:pt idx="9">
                  <c:v>1.04037881209302</c:v>
                </c:pt>
                <c:pt idx="10">
                  <c:v>0.52312513883720901</c:v>
                </c:pt>
                <c:pt idx="11">
                  <c:v>0.25179477837209302</c:v>
                </c:pt>
                <c:pt idx="12">
                  <c:v>0.17232580837209299</c:v>
                </c:pt>
                <c:pt idx="13">
                  <c:v>9.4330583255814004E-2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D-492D-9158-47D32402C6D0}"/>
            </c:ext>
          </c:extLst>
        </c:ser>
        <c:ser>
          <c:idx val="2"/>
          <c:order val="2"/>
          <c:tx>
            <c:strRef>
              <c:f>'Annex 6'!$K$19</c:f>
              <c:strCache>
                <c:ptCount val="1"/>
                <c:pt idx="0">
                  <c:v>Q2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6'!$J$20:$J$33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'Annex 6'!$K$20:$K$33</c:f>
              <c:numCache>
                <c:formatCode>0.0</c:formatCode>
                <c:ptCount val="14"/>
                <c:pt idx="0">
                  <c:v>0.30595976486486498</c:v>
                </c:pt>
                <c:pt idx="1">
                  <c:v>0.74073572054054004</c:v>
                </c:pt>
                <c:pt idx="2">
                  <c:v>2.3081635291891902</c:v>
                </c:pt>
                <c:pt idx="3">
                  <c:v>6.1748364972973002</c:v>
                </c:pt>
                <c:pt idx="4">
                  <c:v>19.337882667026999</c:v>
                </c:pt>
                <c:pt idx="5">
                  <c:v>39.3032283481081</c:v>
                </c:pt>
                <c:pt idx="6">
                  <c:v>20.096948477026999</c:v>
                </c:pt>
                <c:pt idx="7">
                  <c:v>6.6325913948648596</c:v>
                </c:pt>
                <c:pt idx="8">
                  <c:v>3.0880913416216198</c:v>
                </c:pt>
                <c:pt idx="9">
                  <c:v>1.03699757810811</c:v>
                </c:pt>
                <c:pt idx="10">
                  <c:v>0.52467667108108096</c:v>
                </c:pt>
                <c:pt idx="11">
                  <c:v>0.243506371351351</c:v>
                </c:pt>
                <c:pt idx="12">
                  <c:v>0.12360471648648599</c:v>
                </c:pt>
                <c:pt idx="13">
                  <c:v>8.2776921621621605E-2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2D-492D-9158-47D32402C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17440128"/>
        <c:axId val="417441664"/>
      </c:barChart>
      <c:catAx>
        <c:axId val="41744012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1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744166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744012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8.4802189334445804E-2"/>
          <c:w val="0.98600223964165734"/>
          <c:h val="0.90913689740449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'Annex 6'!$M$36</c:f>
              <c:strCache>
                <c:ptCount val="1"/>
                <c:pt idx="0">
                  <c:v>Q4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6'!$J$37:$J$50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'Annex 6'!$M$37:$M$50</c:f>
              <c:numCache>
                <c:formatCode>0.0</c:formatCode>
                <c:ptCount val="1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2E-4DC8-97B5-D26D8C2B4913}"/>
            </c:ext>
          </c:extLst>
        </c:ser>
        <c:ser>
          <c:idx val="1"/>
          <c:order val="1"/>
          <c:tx>
            <c:strRef>
              <c:f>'Annex 6'!$L$36</c:f>
              <c:strCache>
                <c:ptCount val="1"/>
                <c:pt idx="0">
                  <c:v>Q1 2026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6'!$J$37:$J$50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'Annex 6'!$L$37:$L$50</c:f>
              <c:numCache>
                <c:formatCode>0.0</c:formatCode>
                <c:ptCount val="14"/>
                <c:pt idx="0">
                  <c:v>0.91321376939393895</c:v>
                </c:pt>
                <c:pt idx="1">
                  <c:v>1.03809037363636</c:v>
                </c:pt>
                <c:pt idx="2">
                  <c:v>2.4539044627272699</c:v>
                </c:pt>
                <c:pt idx="3">
                  <c:v>6.7159175945454503</c:v>
                </c:pt>
                <c:pt idx="4">
                  <c:v>21.875302457878799</c:v>
                </c:pt>
                <c:pt idx="5">
                  <c:v>39.3060181330303</c:v>
                </c:pt>
                <c:pt idx="6">
                  <c:v>16.4341445281818</c:v>
                </c:pt>
                <c:pt idx="7">
                  <c:v>5.6331096939393897</c:v>
                </c:pt>
                <c:pt idx="8">
                  <c:v>2.9520514575757599</c:v>
                </c:pt>
                <c:pt idx="9">
                  <c:v>1.4578793984848499</c:v>
                </c:pt>
                <c:pt idx="10">
                  <c:v>0.66196900909090906</c:v>
                </c:pt>
                <c:pt idx="11">
                  <c:v>0.297480935757576</c:v>
                </c:pt>
                <c:pt idx="12">
                  <c:v>0.168058586060606</c:v>
                </c:pt>
                <c:pt idx="13">
                  <c:v>9.2859599393939396E-2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2E-4DC8-97B5-D26D8C2B4913}"/>
            </c:ext>
          </c:extLst>
        </c:ser>
        <c:ser>
          <c:idx val="2"/>
          <c:order val="2"/>
          <c:tx>
            <c:strRef>
              <c:f>'Annex 6'!$K$36</c:f>
              <c:strCache>
                <c:ptCount val="1"/>
                <c:pt idx="0">
                  <c:v>Q2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'Annex 6'!$J$37:$J$50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'Annex 6'!$K$37:$K$50</c:f>
              <c:numCache>
                <c:formatCode>0.0</c:formatCode>
                <c:ptCount val="14"/>
                <c:pt idx="0">
                  <c:v>0.84459219900000004</c:v>
                </c:pt>
                <c:pt idx="1">
                  <c:v>1.2052717690000001</c:v>
                </c:pt>
                <c:pt idx="2">
                  <c:v>3.1014177613333298</c:v>
                </c:pt>
                <c:pt idx="3">
                  <c:v>7.2803797136666697</c:v>
                </c:pt>
                <c:pt idx="4">
                  <c:v>24.5248166983333</c:v>
                </c:pt>
                <c:pt idx="5">
                  <c:v>35.305359240666697</c:v>
                </c:pt>
                <c:pt idx="6">
                  <c:v>17.3488179106667</c:v>
                </c:pt>
                <c:pt idx="7">
                  <c:v>5.2072456283333297</c:v>
                </c:pt>
                <c:pt idx="8">
                  <c:v>2.7477663346666699</c:v>
                </c:pt>
                <c:pt idx="9">
                  <c:v>1.2178570226666701</c:v>
                </c:pt>
                <c:pt idx="10">
                  <c:v>0.62341654099999999</c:v>
                </c:pt>
                <c:pt idx="11">
                  <c:v>0.33505932300000002</c:v>
                </c:pt>
                <c:pt idx="12">
                  <c:v>0.15950181666666699</c:v>
                </c:pt>
                <c:pt idx="13">
                  <c:v>9.8498038999999996E-2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2E-4DC8-97B5-D26D8C2B4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39326208"/>
        <c:axId val="439327744"/>
      </c:barChart>
      <c:catAx>
        <c:axId val="439326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7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327744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326208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1.1198208286674132E-2"/>
          <c:y val="0.1560303105879538"/>
          <c:w val="0.98600223964165734"/>
          <c:h val="0.8383804865511448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'Annex 7'!$M$1</c:f>
              <c:strCache>
                <c:ptCount val="1"/>
                <c:pt idx="0">
                  <c:v>SPF Q4 2025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7'!$J$3:$J$16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'Annex 7'!$M$3:$M$16</c:f>
              <c:numCache>
                <c:formatCode>0.0</c:formatCode>
                <c:ptCount val="14"/>
                <c:pt idx="0">
                  <c:v>1.2189200012903201</c:v>
                </c:pt>
                <c:pt idx="1">
                  <c:v>1.47843261032258</c:v>
                </c:pt>
                <c:pt idx="2">
                  <c:v>3.4829529119354801</c:v>
                </c:pt>
                <c:pt idx="3">
                  <c:v>8.8140372483871001</c:v>
                </c:pt>
                <c:pt idx="4">
                  <c:v>22.685163211290298</c:v>
                </c:pt>
                <c:pt idx="5">
                  <c:v>29.519448380967699</c:v>
                </c:pt>
                <c:pt idx="6">
                  <c:v>15.9099557709677</c:v>
                </c:pt>
                <c:pt idx="7">
                  <c:v>7.5553255570967703</c:v>
                </c:pt>
                <c:pt idx="8">
                  <c:v>4.29148709290323</c:v>
                </c:pt>
                <c:pt idx="9">
                  <c:v>2.3397586516128999</c:v>
                </c:pt>
                <c:pt idx="10">
                  <c:v>1.1468677899999999</c:v>
                </c:pt>
                <c:pt idx="11">
                  <c:v>0.66277974193548395</c:v>
                </c:pt>
                <c:pt idx="12">
                  <c:v>0.411030291612903</c:v>
                </c:pt>
                <c:pt idx="13">
                  <c:v>0.48384074161290352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86-432E-BF4D-968CF8C70197}"/>
            </c:ext>
          </c:extLst>
        </c:ser>
        <c:ser>
          <c:idx val="1"/>
          <c:order val="1"/>
          <c:tx>
            <c:strRef>
              <c:f>'Annex 7'!$L$1</c:f>
              <c:strCache>
                <c:ptCount val="1"/>
                <c:pt idx="0">
                  <c:v>SPF Q1 2026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7'!$J$3:$J$16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'Annex 7'!$L$3:$L$16</c:f>
              <c:numCache>
                <c:formatCode>0.0</c:formatCode>
                <c:ptCount val="14"/>
                <c:pt idx="0">
                  <c:v>1.09794919878788</c:v>
                </c:pt>
                <c:pt idx="1">
                  <c:v>0.97947914060606101</c:v>
                </c:pt>
                <c:pt idx="2">
                  <c:v>3.40877345030303</c:v>
                </c:pt>
                <c:pt idx="3">
                  <c:v>9.3683689424242402</c:v>
                </c:pt>
                <c:pt idx="4">
                  <c:v>21.950157964848501</c:v>
                </c:pt>
                <c:pt idx="5">
                  <c:v>31.701535012727302</c:v>
                </c:pt>
                <c:pt idx="6">
                  <c:v>15.7249265072727</c:v>
                </c:pt>
                <c:pt idx="7">
                  <c:v>7.1058715018181804</c:v>
                </c:pt>
                <c:pt idx="8">
                  <c:v>3.8617754015151502</c:v>
                </c:pt>
                <c:pt idx="9">
                  <c:v>2.2643145024242401</c:v>
                </c:pt>
                <c:pt idx="10">
                  <c:v>1.1409430199999999</c:v>
                </c:pt>
                <c:pt idx="11">
                  <c:v>0.60702835757575802</c:v>
                </c:pt>
                <c:pt idx="12">
                  <c:v>0.37059603696969701</c:v>
                </c:pt>
                <c:pt idx="13">
                  <c:v>0.41828096303030299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86-432E-BF4D-968CF8C70197}"/>
            </c:ext>
          </c:extLst>
        </c:ser>
        <c:ser>
          <c:idx val="2"/>
          <c:order val="2"/>
          <c:tx>
            <c:strRef>
              <c:f>'Annex 7'!$K$1</c:f>
              <c:strCache>
                <c:ptCount val="1"/>
                <c:pt idx="0">
                  <c:v>SPF Q2 2026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'Annex 7'!$J$3:$J$16</c:f>
              <c:strCache>
                <c:ptCount val="14"/>
                <c:pt idx="0">
                  <c:v>≤ 3.9</c:v>
                </c:pt>
                <c:pt idx="1">
                  <c:v>4.0  to   4.4</c:v>
                </c:pt>
                <c:pt idx="2">
                  <c:v>4.5  to   4.9</c:v>
                </c:pt>
                <c:pt idx="3">
                  <c:v>5.0  to   5.4</c:v>
                </c:pt>
                <c:pt idx="4">
                  <c:v>5.5  to   5.9</c:v>
                </c:pt>
                <c:pt idx="5">
                  <c:v>6.0  to   6.4</c:v>
                </c:pt>
                <c:pt idx="6">
                  <c:v>6.5  to   6.9</c:v>
                </c:pt>
                <c:pt idx="7">
                  <c:v>7.0  to   7.4</c:v>
                </c:pt>
                <c:pt idx="8">
                  <c:v>7.5  to   7.9</c:v>
                </c:pt>
                <c:pt idx="9">
                  <c:v>8.0  to   8.4</c:v>
                </c:pt>
                <c:pt idx="10">
                  <c:v>8.5  to   8.9</c:v>
                </c:pt>
                <c:pt idx="11">
                  <c:v>9.0  to   9.4</c:v>
                </c:pt>
                <c:pt idx="12">
                  <c:v>9.5  to   9.9</c:v>
                </c:pt>
                <c:pt idx="13">
                  <c:v>≥ 10.0</c:v>
                </c:pt>
              </c:strCache>
            </c:strRef>
          </c:cat>
          <c:val>
            <c:numRef>
              <c:f>'Annex 7'!$K$3:$K$16</c:f>
              <c:numCache>
                <c:formatCode>0.0</c:formatCode>
                <c:ptCount val="14"/>
                <c:pt idx="0">
                  <c:v>1.0416341428571401</c:v>
                </c:pt>
                <c:pt idx="1">
                  <c:v>1.3932481903571401</c:v>
                </c:pt>
                <c:pt idx="2">
                  <c:v>4.8021203835714301</c:v>
                </c:pt>
                <c:pt idx="3">
                  <c:v>9.4486997835714295</c:v>
                </c:pt>
                <c:pt idx="4">
                  <c:v>23.216046941428601</c:v>
                </c:pt>
                <c:pt idx="5">
                  <c:v>31.048670187500001</c:v>
                </c:pt>
                <c:pt idx="6">
                  <c:v>15.199500746428599</c:v>
                </c:pt>
                <c:pt idx="7">
                  <c:v>6.2015428521428602</c:v>
                </c:pt>
                <c:pt idx="8">
                  <c:v>3.2366802060714299</c:v>
                </c:pt>
                <c:pt idx="9">
                  <c:v>1.8372082835714301</c:v>
                </c:pt>
                <c:pt idx="10">
                  <c:v>1.0390268807142899</c:v>
                </c:pt>
                <c:pt idx="11">
                  <c:v>0.62794972714285702</c:v>
                </c:pt>
                <c:pt idx="12">
                  <c:v>0.38604362250000002</c:v>
                </c:pt>
                <c:pt idx="13">
                  <c:v>0.52162805142857205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86-432E-BF4D-968CF8C70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258567552"/>
        <c:axId val="258569344"/>
      </c:barChart>
      <c:catAx>
        <c:axId val="2585675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9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8569344"/>
        <c:scaling>
          <c:orientation val="minMax"/>
          <c:max val="35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8567552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solidFill>
                <a:srgbClr val="E5E5E5"/>
              </a:solidFill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1904607074305293"/>
          <c:w val="0.97216260196816984"/>
          <c:h val="0.87500766568764388"/>
        </c:manualLayout>
      </c:layout>
      <c:lineChart>
        <c:grouping val="standard"/>
        <c:varyColors val="0"/>
        <c:ser>
          <c:idx val="2"/>
          <c:order val="0"/>
          <c:tx>
            <c:strRef>
              <c:f>'delete Chart 13'!$U$3</c:f>
              <c:strCache>
                <c:ptCount val="1"/>
                <c:pt idx="0">
                  <c:v>Q1 2026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A609-46A0-9EB9-9067CBC5AC4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8E4D-4CA9-9008-EE07407A3C1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'delete Chart 13'!$K$5:$K$13</c15:sqref>
                  </c15:fullRef>
                </c:ext>
              </c:extLst>
              <c:f>('delete Chart 13'!$K$5:$K$10,'delete Chart 13'!$K$12:$K$13)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'delete Chart 13'!$N$5:$N$13</c15:sqref>
                  </c15:fullRef>
                </c:ext>
              </c:extLst>
              <c:f>('delete Chart 13'!$N$5:$N$10,'delete Chart 13'!$N$12:$N$13)</c:f>
              <c:numCache>
                <c:formatCode>0.00</c:formatCode>
                <c:ptCount val="8"/>
                <c:pt idx="0">
                  <c:v>1.96703703703704</c:v>
                </c:pt>
                <c:pt idx="1">
                  <c:v>1.9483333333333299</c:v>
                </c:pt>
                <c:pt idx="2">
                  <c:v>1.95796296296296</c:v>
                </c:pt>
                <c:pt idx="3">
                  <c:v>#N/A</c:v>
                </c:pt>
                <c:pt idx="4">
                  <c:v>2.0600030399999998</c:v>
                </c:pt>
                <c:pt idx="5">
                  <c:v>2.1831643947368402</c:v>
                </c:pt>
                <c:pt idx="7">
                  <c:v>2.22857142857143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4D-4CA9-9008-EE07407A3C1D}"/>
            </c:ext>
          </c:extLst>
        </c:ser>
        <c:ser>
          <c:idx val="4"/>
          <c:order val="1"/>
          <c:tx>
            <c:strRef>
              <c:f>'delete Chart 13'!$T$3</c:f>
              <c:strCache>
                <c:ptCount val="1"/>
                <c:pt idx="0">
                  <c:v>Q2 2026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7-A609-46A0-9EB9-9067CBC5AC4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8E4D-4CA9-9008-EE07407A3C1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'delete Chart 13'!$K$5:$K$13</c15:sqref>
                  </c15:fullRef>
                </c:ext>
              </c:extLst>
              <c:f>('delete Chart 13'!$K$5:$K$10,'delete Chart 13'!$K$12:$K$13)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'delete Chart 13'!$M$5:$M$13</c15:sqref>
                  </c15:fullRef>
                </c:ext>
              </c:extLst>
              <c:f>('delete Chart 13'!$M$5:$M$10,'delete Chart 13'!$M$12:$M$13)</c:f>
              <c:numCache>
                <c:formatCode>0.00</c:formatCode>
                <c:ptCount val="8"/>
                <c:pt idx="0">
                  <c:v>2.09547664583333</c:v>
                </c:pt>
                <c:pt idx="1">
                  <c:v>2.22127083333333</c:v>
                </c:pt>
                <c:pt idx="2">
                  <c:v>2.2702291666666699</c:v>
                </c:pt>
                <c:pt idx="3">
                  <c:v>2.2662318125000001</c:v>
                </c:pt>
                <c:pt idx="4">
                  <c:v>2.1938275531914901</c:v>
                </c:pt>
                <c:pt idx="5">
                  <c:v>2.16268292682927</c:v>
                </c:pt>
                <c:pt idx="7">
                  <c:v>2.2220588235294101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E4D-4CA9-9008-EE07407A3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2.5"/>
          <c:min val="1.750000000000000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0.2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84171075837743"/>
          <c:y val="0.13943630268199234"/>
          <c:w val="0.85246604938271608"/>
          <c:h val="0.74078496168582375"/>
        </c:manualLayout>
      </c:layout>
      <c:lineChart>
        <c:grouping val="standard"/>
        <c:varyColors val="0"/>
        <c:ser>
          <c:idx val="2"/>
          <c:order val="0"/>
          <c:tx>
            <c:strRef>
              <c:f>'delete Chart 13'!$U$3</c:f>
              <c:strCache>
                <c:ptCount val="1"/>
                <c:pt idx="0">
                  <c:v>Q1 2026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741C-4D29-8C0A-AD4DC151DEB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6E99-4EC8-981D-0CB88D2CB32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'delete Chart 13'!$R$5:$R$13</c15:sqref>
                  </c15:fullRef>
                </c:ext>
              </c:extLst>
              <c:f>('delete Chart 13'!$R$5:$R$10,'delete Chart 13'!$R$12:$R$13)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'delete Chart 13'!$U$5:$U$13</c15:sqref>
                  </c15:fullRef>
                </c:ext>
              </c:extLst>
              <c:f>('delete Chart 13'!$U$5:$U$10,'delete Chart 13'!$U$12:$U$13)</c:f>
              <c:numCache>
                <c:formatCode>0.00</c:formatCode>
                <c:ptCount val="8"/>
                <c:pt idx="0">
                  <c:v>1.1762345035886399</c:v>
                </c:pt>
                <c:pt idx="1">
                  <c:v>1.17929998965116</c:v>
                </c:pt>
                <c:pt idx="2">
                  <c:v>1.1834319148477299</c:v>
                </c:pt>
                <c:pt idx="3">
                  <c:v>#N/A</c:v>
                </c:pt>
                <c:pt idx="4">
                  <c:v>1.18573186775349</c:v>
                </c:pt>
                <c:pt idx="5">
                  <c:v>1.19648944632581</c:v>
                </c:pt>
                <c:pt idx="7">
                  <c:v>1.20092119962414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99-4EC8-981D-0CB88D2CB32D}"/>
            </c:ext>
          </c:extLst>
        </c:ser>
        <c:ser>
          <c:idx val="4"/>
          <c:order val="1"/>
          <c:tx>
            <c:strRef>
              <c:f>'delete Chart 13'!$T$3</c:f>
              <c:strCache>
                <c:ptCount val="1"/>
                <c:pt idx="0">
                  <c:v>Q2 2026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7-741C-4D29-8C0A-AD4DC151DEB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6-6E99-4EC8-981D-0CB88D2CB32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'delete Chart 13'!$R$5:$R$13</c15:sqref>
                  </c15:fullRef>
                </c:ext>
              </c:extLst>
              <c:f>('delete Chart 13'!$R$5:$R$10,'delete Chart 13'!$R$12:$R$13)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'delete Chart 13'!$T$5:$T$13</c15:sqref>
                  </c15:fullRef>
                </c:ext>
              </c:extLst>
              <c:f>('delete Chart 13'!$T$5:$T$10,'delete Chart 13'!$T$12:$T$13)</c:f>
              <c:numCache>
                <c:formatCode>0.00</c:formatCode>
                <c:ptCount val="8"/>
                <c:pt idx="0">
                  <c:v>1.16794243413077</c:v>
                </c:pt>
                <c:pt idx="1">
                  <c:v>1.1719631452842101</c:v>
                </c:pt>
                <c:pt idx="2">
                  <c:v>1.1775993572076899</c:v>
                </c:pt>
                <c:pt idx="3">
                  <c:v>1.1824138449810799</c:v>
                </c:pt>
                <c:pt idx="4">
                  <c:v>1.19032922600526</c:v>
                </c:pt>
                <c:pt idx="5">
                  <c:v>1.2034455059531199</c:v>
                </c:pt>
                <c:pt idx="7">
                  <c:v>1.19650960285556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E99-4EC8-981D-0CB88D2CB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784576"/>
        <c:axId val="439786112"/>
      </c:lineChart>
      <c:catAx>
        <c:axId val="4397845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786112"/>
        <c:scaling>
          <c:orientation val="minMax"/>
          <c:max val="1.21"/>
          <c:min val="1.160000000000000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784576"/>
        <c:crosses val="autoZero"/>
        <c:crossBetween val="between"/>
        <c:majorUnit val="1.0000000000000002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1905454360239924"/>
          <c:w val="0.97195515828552825"/>
          <c:h val="0.8749987696152125"/>
        </c:manualLayout>
      </c:layout>
      <c:lineChart>
        <c:grouping val="standard"/>
        <c:varyColors val="0"/>
        <c:ser>
          <c:idx val="2"/>
          <c:order val="0"/>
          <c:tx>
            <c:strRef>
              <c:f>'delete Chart 13'!$N$15</c:f>
              <c:strCache>
                <c:ptCount val="1"/>
                <c:pt idx="0">
                  <c:v>Q1 2026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5-5911-408B-A43C-BE70E79CF2A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2-FE95-494E-BD5B-5E91CAA99DE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'delete Chart 13'!$K$17:$K$25</c15:sqref>
                  </c15:fullRef>
                </c:ext>
              </c:extLst>
              <c:f>('delete Chart 13'!$K$17:$K$22,'delete Chart 13'!$K$24:$K$25)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'delete Chart 13'!$N$17:$N$25</c15:sqref>
                  </c15:fullRef>
                </c:ext>
              </c:extLst>
              <c:f>('delete Chart 13'!$N$17:$N$22,'delete Chart 13'!$N$24:$N$25)</c:f>
              <c:numCache>
                <c:formatCode>0.00</c:formatCode>
                <c:ptCount val="8"/>
                <c:pt idx="0">
                  <c:v>61.109810817476699</c:v>
                </c:pt>
                <c:pt idx="1">
                  <c:v>60.703729175476703</c:v>
                </c:pt>
                <c:pt idx="2">
                  <c:v>60.764070824523301</c:v>
                </c:pt>
                <c:pt idx="3">
                  <c:v>#N/A</c:v>
                </c:pt>
                <c:pt idx="4">
                  <c:v>62.041741130819503</c:v>
                </c:pt>
                <c:pt idx="5">
                  <c:v>63.923064516129003</c:v>
                </c:pt>
                <c:pt idx="7" formatCode="General">
                  <c:v>65.873928571428607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E95-494E-BD5B-5E91CAA99DEC}"/>
            </c:ext>
          </c:extLst>
        </c:ser>
        <c:ser>
          <c:idx val="4"/>
          <c:order val="1"/>
          <c:tx>
            <c:strRef>
              <c:f>'delete Chart 13'!$M$15</c:f>
              <c:strCache>
                <c:ptCount val="1"/>
                <c:pt idx="0">
                  <c:v>Q2 2026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7-5911-408B-A43C-BE70E79CF2AE}"/>
              </c:ext>
            </c:extLst>
          </c:dPt>
          <c:dPt>
            <c:idx val="5"/>
            <c:bubble3D val="0"/>
            <c:spPr>
              <a:ln w="25400" cap="rnd" cmpd="sng" algn="ctr">
                <a:solidFill>
                  <a:srgbClr val="FF0000"/>
                </a:solidFill>
                <a:prstDash val="solid"/>
                <a:round/>
                <a:headEnd type="none" w="med" len="med"/>
                <a:tailEnd type="none" w="med" len="med"/>
              </a:ln>
            </c:spPr>
            <c:extLst>
              <c:ext xmlns:c16="http://schemas.microsoft.com/office/drawing/2014/chart" uri="{C3380CC4-5D6E-409C-BE32-E72D297353CC}">
                <c16:uniqueId val="{00000006-FE95-494E-BD5B-5E91CAA99DE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'delete Chart 13'!$K$17:$K$25</c15:sqref>
                  </c15:fullRef>
                </c:ext>
              </c:extLst>
              <c:f>('delete Chart 13'!$K$17:$K$22,'delete Chart 13'!$K$24:$K$25)</c:f>
              <c:strCache>
                <c:ptCount val="8"/>
                <c:pt idx="0">
                  <c:v>Q2 2026</c:v>
                </c:pt>
                <c:pt idx="1">
                  <c:v>Q3 2026</c:v>
                </c:pt>
                <c:pt idx="2">
                  <c:v>Q4 2026</c:v>
                </c:pt>
                <c:pt idx="3">
                  <c:v>Q1 2027</c:v>
                </c:pt>
                <c:pt idx="4">
                  <c:v>2027</c:v>
                </c:pt>
                <c:pt idx="5">
                  <c:v>2028</c:v>
                </c:pt>
                <c:pt idx="6">
                  <c:v>2029</c:v>
                </c:pt>
                <c:pt idx="7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'delete Chart 13'!$M$17:$M$25</c15:sqref>
                  </c15:fullRef>
                </c:ext>
              </c:extLst>
              <c:f>('delete Chart 13'!$M$17:$M$22,'delete Chart 13'!$M$24:$M$25)</c:f>
              <c:numCache>
                <c:formatCode>0.00</c:formatCode>
                <c:ptCount val="8"/>
                <c:pt idx="0">
                  <c:v>93.869496282938101</c:v>
                </c:pt>
                <c:pt idx="1">
                  <c:v>84.495834252799995</c:v>
                </c:pt>
                <c:pt idx="2">
                  <c:v>79.430666854571399</c:v>
                </c:pt>
                <c:pt idx="3">
                  <c:v>76.008547083195097</c:v>
                </c:pt>
                <c:pt idx="4">
                  <c:v>74.134544808617093</c:v>
                </c:pt>
                <c:pt idx="5">
                  <c:v>71.985714285714295</c:v>
                </c:pt>
                <c:pt idx="7">
                  <c:v>71.927232142857093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E95-494E-BD5B-5E91CAA99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370688"/>
        <c:axId val="440372224"/>
      </c:lineChart>
      <c:catAx>
        <c:axId val="440370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2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40372224"/>
        <c:scaling>
          <c:orientation val="minMax"/>
          <c:min val="6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40370688"/>
        <c:crosses val="autoZero"/>
        <c:crossBetween val="between"/>
        <c:majorUnit val="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1906357521451079"/>
          <c:w val="0.97185583093997097"/>
          <c:h val="0.87498928688072675"/>
        </c:manualLayout>
      </c:layout>
      <c:lineChart>
        <c:grouping val="standard"/>
        <c:varyColors val="0"/>
        <c:ser>
          <c:idx val="0"/>
          <c:order val="0"/>
          <c:tx>
            <c:strRef>
              <c:f>'delete Chart 13'!$U$15</c:f>
              <c:strCache>
                <c:ptCount val="1"/>
                <c:pt idx="0">
                  <c:v>Q1 2026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F9A-4349-8465-AB0972E2D4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F9A-4349-8465-AB0972E2D4B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AF9A-4349-8465-AB0972E2D4B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AF9A-4349-8465-AB0972E2D4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'delete Chart 13'!$S$18:$S$23</c15:sqref>
                  </c15:fullRef>
                </c:ext>
              </c:extLst>
              <c:f>('delete Chart 13'!$S$18:$S$20,'delete Chart 13'!$S$22:$S$23)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'delete Chart 13'!$U$18:$U$23</c15:sqref>
                  </c15:fullRef>
                </c:ext>
              </c:extLst>
              <c:f>('delete Chart 13'!$U$18:$U$20,'delete Chart 13'!$U$22:$U$23)</c:f>
              <c:numCache>
                <c:formatCode>0.00</c:formatCode>
                <c:ptCount val="5"/>
                <c:pt idx="0">
                  <c:v>3</c:v>
                </c:pt>
                <c:pt idx="1">
                  <c:v>2.9</c:v>
                </c:pt>
                <c:pt idx="2">
                  <c:v>2.8</c:v>
                </c:pt>
                <c:pt idx="4">
                  <c:v>2.8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'delete Chart 13'!$U$21</c15:sqref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5-AF9A-4349-8465-AB0972E2D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84640"/>
        <c:axId val="439595008"/>
      </c:lineChart>
      <c:lineChart>
        <c:grouping val="standard"/>
        <c:varyColors val="0"/>
        <c:ser>
          <c:idx val="4"/>
          <c:order val="1"/>
          <c:tx>
            <c:strRef>
              <c:f>'delete Chart 13'!$T$15</c:f>
              <c:strCache>
                <c:ptCount val="1"/>
                <c:pt idx="0">
                  <c:v>Q2 2026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AF9A-4349-8465-AB0972E2D4B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AF9A-4349-8465-AB0972E2D4B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'delete Chart 13'!$R$18:$R$23</c15:sqref>
                  </c15:fullRef>
                </c:ext>
              </c:extLst>
              <c:f>('delete Chart 13'!$R$18:$R$20,'delete Chart 13'!$R$22:$R$23)</c:f>
              <c:strCach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'delete Chart 13'!$T$18:$T$23</c15:sqref>
                  </c15:fullRef>
                </c:ext>
              </c:extLst>
              <c:f>('delete Chart 13'!$T$18:$T$20,'delete Chart 13'!$T$22:$T$23)</c:f>
              <c:numCache>
                <c:formatCode>0.00</c:formatCode>
                <c:ptCount val="5"/>
                <c:pt idx="0">
                  <c:v>3.3</c:v>
                </c:pt>
                <c:pt idx="1">
                  <c:v>3.1</c:v>
                </c:pt>
                <c:pt idx="2">
                  <c:v>2.9</c:v>
                </c:pt>
                <c:pt idx="4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F9A-4349-8465-AB0972E2D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9596544"/>
        <c:axId val="439598080"/>
      </c:lineChart>
      <c:catAx>
        <c:axId val="4395846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95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9595008"/>
        <c:scaling>
          <c:orientation val="minMax"/>
          <c:max val="3.1"/>
          <c:min val="2.7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9584640"/>
        <c:crosses val="autoZero"/>
        <c:crossBetween val="between"/>
        <c:majorUnit val="0.1"/>
      </c:valAx>
      <c:catAx>
        <c:axId val="439596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9598080"/>
        <c:crosses val="autoZero"/>
        <c:auto val="1"/>
        <c:lblAlgn val="ctr"/>
        <c:lblOffset val="100"/>
        <c:noMultiLvlLbl val="0"/>
      </c:catAx>
      <c:valAx>
        <c:axId val="439598080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439596544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span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113779858122269"/>
          <c:y val="0.17840408258883328"/>
          <c:w val="0.45432211401786365"/>
          <c:h val="0.676402317718016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A'!$B$2</c:f>
              <c:strCache>
                <c:ptCount val="1"/>
                <c:pt idx="0">
                  <c:v>Baseline Impact (left-hand scale)</c:v>
                </c:pt>
              </c:strCache>
            </c:strRef>
          </c:tx>
          <c:spPr>
            <a:solidFill>
              <a:srgbClr val="003299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'Chart A'!$H$1:$K$1</c15:sqref>
                  </c15:fullRef>
                </c:ext>
              </c:extLst>
              <c:f>'Chart A'!$H$1:$J$1</c:f>
              <c:numCache>
                <c:formatCode>General</c:formatCod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A'!$H$2:$K$2</c15:sqref>
                  </c15:fullRef>
                </c:ext>
              </c:extLst>
              <c:f>'Chart A'!$H$2:$J$2</c:f>
              <c:numCache>
                <c:formatCode>General</c:formatCode>
                <c:ptCount val="3"/>
                <c:pt idx="0">
                  <c:v>0.105</c:v>
                </c:pt>
                <c:pt idx="1">
                  <c:v>0.11499999999999999</c:v>
                </c:pt>
                <c:pt idx="2">
                  <c:v>3.7037037037037035E-2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2F-4E3C-95C0-9E9D1A6CD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62722208"/>
        <c:axId val="1962723648"/>
      </c:barChart>
      <c:lineChart>
        <c:grouping val="standard"/>
        <c:varyColors val="0"/>
        <c:ser>
          <c:idx val="0"/>
          <c:order val="1"/>
          <c:tx>
            <c:strRef>
              <c:f>'Chart A'!$B$3</c:f>
              <c:strCache>
                <c:ptCount val="1"/>
                <c:pt idx="0">
                  <c:v>Risk Balance (right-hand scale)</c:v>
                </c:pt>
              </c:strCache>
            </c:strRef>
          </c:tx>
          <c:spPr>
            <a:ln w="25400" cap="rnd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'Chart A'!$H$1:$K$1</c15:sqref>
                  </c15:fullRef>
                </c:ext>
              </c:extLst>
              <c:f>'Chart A'!$H$1:$J$1</c:f>
              <c:numCache>
                <c:formatCode>General</c:formatCode>
                <c:ptCount val="3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'Chart A'!$H$3:$K$3</c15:sqref>
                  </c15:fullRef>
                </c:ext>
              </c:extLst>
              <c:f>'Chart A'!$H$3:$J$3</c:f>
              <c:numCache>
                <c:formatCode>General</c:formatCode>
                <c:ptCount val="3"/>
                <c:pt idx="0">
                  <c:v>0.62068965517241381</c:v>
                </c:pt>
                <c:pt idx="1">
                  <c:v>0.65517241379310343</c:v>
                </c:pt>
                <c:pt idx="2">
                  <c:v>0.15384615384615385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2F-4E3C-95C0-9E9D1A6CD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721728"/>
        <c:axId val="1962719808"/>
      </c:lineChart>
      <c:catAx>
        <c:axId val="19627222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2723648"/>
        <c:crosses val="autoZero"/>
        <c:auto val="1"/>
        <c:lblAlgn val="ctr"/>
        <c:lblOffset val="100"/>
        <c:noMultiLvlLbl val="0"/>
      </c:catAx>
      <c:valAx>
        <c:axId val="1962723648"/>
        <c:scaling>
          <c:orientation val="minMax"/>
          <c:max val="0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2722208"/>
        <c:crosses val="autoZero"/>
        <c:crossBetween val="between"/>
        <c:majorUnit val="0.1"/>
      </c:valAx>
      <c:valAx>
        <c:axId val="1962719808"/>
        <c:scaling>
          <c:orientation val="minMax"/>
          <c:max val="1"/>
        </c:scaling>
        <c:delete val="0"/>
        <c:axPos val="r"/>
        <c:numFmt formatCode="0.0" sourceLinked="0"/>
        <c:majorTickMark val="none"/>
        <c:minorTickMark val="none"/>
        <c:tickLblPos val="high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62721728"/>
        <c:crosses val="max"/>
        <c:crossBetween val="between"/>
        <c:majorUnit val="0.1"/>
      </c:valAx>
      <c:catAx>
        <c:axId val="1962721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62719808"/>
        <c:crosses val="autoZero"/>
        <c:auto val="1"/>
        <c:lblAlgn val="ctr"/>
        <c:lblOffset val="100"/>
        <c:noMultiLvlLbl val="0"/>
      </c:catAx>
      <c:spPr>
        <a:noFill/>
        <a:ln w="9525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D9D9D9"/>
              </a:solidFill>
              <a:prstDash val="solid"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327114290388042E-2"/>
          <c:y val="0.17573636734589107"/>
          <c:w val="0.91859877004425539"/>
          <c:h val="0.75782792765600759"/>
        </c:manualLayout>
      </c:layout>
      <c:lineChart>
        <c:grouping val="standard"/>
        <c:varyColors val="0"/>
        <c:ser>
          <c:idx val="1"/>
          <c:order val="0"/>
          <c:tx>
            <c:strRef>
              <c:f>'Chart 1'!$K$3</c:f>
              <c:strCache>
                <c:ptCount val="1"/>
                <c:pt idx="0">
                  <c:v>SPF Q2 2026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>
                <a:solidFill>
                  <a:srgbClr val="003299"/>
                </a:solidFill>
                <a:prstDash val="solid"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71-4B81-8A1B-F721A14866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71-4B81-8A1B-F721A14866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B71-4B81-8A1B-F721A14866D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1B71-4B81-8A1B-F721A14866D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1B71-4B81-8A1B-F721A14866DB}"/>
              </c:ext>
            </c:extLst>
          </c:dPt>
          <c:cat>
            <c:numRef>
              <c:f>'Chart 1'!$J$4:$J$9</c:f>
              <c:numCache>
                <c:formatCode>yyyy</c:formatCode>
                <c:ptCount val="6"/>
                <c:pt idx="0">
                  <c:v>46387</c:v>
                </c:pt>
                <c:pt idx="1">
                  <c:v>46752</c:v>
                </c:pt>
                <c:pt idx="2">
                  <c:v>47118</c:v>
                </c:pt>
                <c:pt idx="3">
                  <c:v>47483</c:v>
                </c:pt>
                <c:pt idx="4">
                  <c:v>47848</c:v>
                </c:pt>
                <c:pt idx="5">
                  <c:v>47848</c:v>
                </c:pt>
              </c:numCache>
            </c:numRef>
          </c:cat>
          <c:val>
            <c:numRef>
              <c:f>'Chart 1'!$K$4:$K$9</c:f>
              <c:numCache>
                <c:formatCode>0.0</c:formatCode>
                <c:ptCount val="6"/>
                <c:pt idx="0">
                  <c:v>2.6612986289285701</c:v>
                </c:pt>
                <c:pt idx="1">
                  <c:v>2.1314157851785702</c:v>
                </c:pt>
                <c:pt idx="2">
                  <c:v>1.9930077777272699</c:v>
                </c:pt>
                <c:pt idx="3">
                  <c:v>#N/A</c:v>
                </c:pt>
                <c:pt idx="4">
                  <c:v>#N/A</c:v>
                </c:pt>
                <c:pt idx="5">
                  <c:v>2.0266756884090902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B71-4B81-8A1B-F721A14866DB}"/>
            </c:ext>
          </c:extLst>
        </c:ser>
        <c:ser>
          <c:idx val="2"/>
          <c:order val="1"/>
          <c:tx>
            <c:strRef>
              <c:f>'Chart 1'!$L$3</c:f>
              <c:strCache>
                <c:ptCount val="1"/>
                <c:pt idx="0">
                  <c:v>SPF Q1 2026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1B71-4B81-8A1B-F721A14866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1B71-4B81-8A1B-F721A14866D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1B71-4B81-8A1B-F721A14866D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1B71-4B81-8A1B-F721A14866DB}"/>
              </c:ext>
            </c:extLst>
          </c:dPt>
          <c:cat>
            <c:numRef>
              <c:f>'Chart 1'!$J$4:$J$9</c:f>
              <c:numCache>
                <c:formatCode>yyyy</c:formatCode>
                <c:ptCount val="6"/>
                <c:pt idx="0">
                  <c:v>46387</c:v>
                </c:pt>
                <c:pt idx="1">
                  <c:v>46752</c:v>
                </c:pt>
                <c:pt idx="2">
                  <c:v>47118</c:v>
                </c:pt>
                <c:pt idx="3">
                  <c:v>47483</c:v>
                </c:pt>
                <c:pt idx="4">
                  <c:v>47848</c:v>
                </c:pt>
                <c:pt idx="5">
                  <c:v>47848</c:v>
                </c:pt>
              </c:numCache>
            </c:numRef>
          </c:cat>
          <c:val>
            <c:numRef>
              <c:f>'Chart 1'!$L$4:$L$9</c:f>
              <c:numCache>
                <c:formatCode>0.0</c:formatCode>
                <c:ptCount val="6"/>
                <c:pt idx="0">
                  <c:v>1.83808309532258</c:v>
                </c:pt>
                <c:pt idx="1">
                  <c:v>1.97100089338983</c:v>
                </c:pt>
                <c:pt idx="2">
                  <c:v>2.0514867153488399</c:v>
                </c:pt>
                <c:pt idx="3">
                  <c:v>#N/A</c:v>
                </c:pt>
                <c:pt idx="4">
                  <c:v>#N/A</c:v>
                </c:pt>
                <c:pt idx="5">
                  <c:v>2.0166385877083299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71-4B81-8A1B-F721A14866DB}"/>
            </c:ext>
          </c:extLst>
        </c:ser>
        <c:ser>
          <c:idx val="0"/>
          <c:order val="2"/>
          <c:tx>
            <c:strRef>
              <c:f>'Chart 1'!$M$3</c:f>
              <c:strCache>
                <c:ptCount val="1"/>
                <c:pt idx="0">
                  <c:v>March 2026 ECB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lgDash"/>
              </a:ln>
              <a:effectLst/>
            </c:spPr>
          </c:marker>
          <c:cat>
            <c:numRef>
              <c:f>'Chart 1'!$J$4:$J$9</c:f>
              <c:numCache>
                <c:formatCode>yyyy</c:formatCode>
                <c:ptCount val="6"/>
                <c:pt idx="0">
                  <c:v>46387</c:v>
                </c:pt>
                <c:pt idx="1">
                  <c:v>46752</c:v>
                </c:pt>
                <c:pt idx="2">
                  <c:v>47118</c:v>
                </c:pt>
                <c:pt idx="3">
                  <c:v>47483</c:v>
                </c:pt>
                <c:pt idx="4">
                  <c:v>47848</c:v>
                </c:pt>
                <c:pt idx="5">
                  <c:v>47848</c:v>
                </c:pt>
              </c:numCache>
            </c:numRef>
          </c:cat>
          <c:val>
            <c:numRef>
              <c:f>'Chart 1'!$M$4:$M$9</c:f>
              <c:numCache>
                <c:formatCode>0.0</c:formatCode>
                <c:ptCount val="6"/>
                <c:pt idx="0">
                  <c:v>2.6483553099999999</c:v>
                </c:pt>
                <c:pt idx="1">
                  <c:v>1.95509775</c:v>
                </c:pt>
                <c:pt idx="2">
                  <c:v>2.0787648399999998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B71-4B81-8A1B-F721A1486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628672"/>
        <c:axId val="263631232"/>
      </c:lineChart>
      <c:dateAx>
        <c:axId val="263628672"/>
        <c:scaling>
          <c:orientation val="minMax"/>
        </c:scaling>
        <c:delete val="0"/>
        <c:axPos val="b"/>
        <c:majorGridlines>
          <c:spPr>
            <a:ln w="3810">
              <a:solidFill>
                <a:srgbClr val="D9D9D9"/>
              </a:solidFill>
              <a:prstDash val="solid"/>
            </a:ln>
          </c:spPr>
        </c:majorGridlines>
        <c:numFmt formatCode="yyyy" sourceLinked="0"/>
        <c:majorTickMark val="none"/>
        <c:minorTickMark val="none"/>
        <c:tickLblPos val="low"/>
        <c:spPr>
          <a:ln w="635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631232"/>
        <c:crossesAt val="2"/>
        <c:auto val="1"/>
        <c:lblOffset val="100"/>
        <c:baseTimeUnit val="years"/>
        <c:majorUnit val="12"/>
        <c:majorTimeUnit val="months"/>
        <c:minorUnit val="1"/>
      </c:dateAx>
      <c:valAx>
        <c:axId val="263631232"/>
        <c:scaling>
          <c:orientation val="minMax"/>
          <c:max val="2.7"/>
          <c:min val="1.7000000000000002"/>
        </c:scaling>
        <c:delete val="0"/>
        <c:axPos val="l"/>
        <c:majorGridlines>
          <c:spPr>
            <a:ln w="3810"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low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628672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>
          <a:solidFill>
            <a:schemeClr val="tx1">
              <a:lumMod val="50000"/>
              <a:lumOff val="50000"/>
            </a:schemeClr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327114290388042E-2"/>
          <c:y val="0.17573636734589107"/>
          <c:w val="0.91859877004425539"/>
          <c:h val="0.75782792765600759"/>
        </c:manualLayout>
      </c:layout>
      <c:lineChart>
        <c:grouping val="standard"/>
        <c:varyColors val="0"/>
        <c:ser>
          <c:idx val="1"/>
          <c:order val="0"/>
          <c:tx>
            <c:strRef>
              <c:f>'Chart 2'!$K$3</c:f>
              <c:strCache>
                <c:ptCount val="1"/>
                <c:pt idx="0">
                  <c:v>SPF Q2 2026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003299"/>
              </a:solidFill>
              <a:ln w="25400">
                <a:solidFill>
                  <a:srgbClr val="003299"/>
                </a:solidFill>
                <a:prstDash val="solid"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37-4CE2-85FC-EA4D521B2E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37-4CE2-85FC-EA4D521B2E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E37-4CE2-85FC-EA4D521B2EC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3-4E37-4CE2-85FC-EA4D521B2EC4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4-4E37-4CE2-85FC-EA4D521B2EC4}"/>
              </c:ext>
            </c:extLst>
          </c:dPt>
          <c:cat>
            <c:numRef>
              <c:f>'Chart 2'!$J$4:$J$9</c:f>
              <c:numCache>
                <c:formatCode>yyyy</c:formatCode>
                <c:ptCount val="6"/>
                <c:pt idx="0">
                  <c:v>46387</c:v>
                </c:pt>
                <c:pt idx="1">
                  <c:v>46752</c:v>
                </c:pt>
                <c:pt idx="2">
                  <c:v>47118</c:v>
                </c:pt>
                <c:pt idx="3">
                  <c:v>47483</c:v>
                </c:pt>
                <c:pt idx="4">
                  <c:v>47848</c:v>
                </c:pt>
                <c:pt idx="5">
                  <c:v>47848</c:v>
                </c:pt>
              </c:numCache>
            </c:numRef>
          </c:cat>
          <c:val>
            <c:numRef>
              <c:f>'Chart 2'!$K$4:$K$9</c:f>
              <c:numCache>
                <c:formatCode>0.0</c:formatCode>
                <c:ptCount val="6"/>
                <c:pt idx="0">
                  <c:v>2.20745915</c:v>
                </c:pt>
                <c:pt idx="1">
                  <c:v>2.17903022404762</c:v>
                </c:pt>
                <c:pt idx="2">
                  <c:v>2.06125493</c:v>
                </c:pt>
                <c:pt idx="3">
                  <c:v>#N/A</c:v>
                </c:pt>
                <c:pt idx="4">
                  <c:v>#N/A</c:v>
                </c:pt>
                <c:pt idx="5">
                  <c:v>2.0324407879411801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E37-4CE2-85FC-EA4D521B2EC4}"/>
            </c:ext>
          </c:extLst>
        </c:ser>
        <c:ser>
          <c:idx val="2"/>
          <c:order val="1"/>
          <c:tx>
            <c:strRef>
              <c:f>'Chart 2'!$L$3</c:f>
              <c:strCache>
                <c:ptCount val="1"/>
                <c:pt idx="0">
                  <c:v>SPF Q1 2026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6-4E37-4CE2-85FC-EA4D521B2E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4E37-4CE2-85FC-EA4D521B2E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8-4E37-4CE2-85FC-EA4D521B2EC4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9-4E37-4CE2-85FC-EA4D521B2EC4}"/>
              </c:ext>
            </c:extLst>
          </c:dPt>
          <c:cat>
            <c:numRef>
              <c:f>'Chart 2'!$J$4:$J$9</c:f>
              <c:numCache>
                <c:formatCode>yyyy</c:formatCode>
                <c:ptCount val="6"/>
                <c:pt idx="0">
                  <c:v>46387</c:v>
                </c:pt>
                <c:pt idx="1">
                  <c:v>46752</c:v>
                </c:pt>
                <c:pt idx="2">
                  <c:v>47118</c:v>
                </c:pt>
                <c:pt idx="3">
                  <c:v>47483</c:v>
                </c:pt>
                <c:pt idx="4">
                  <c:v>47848</c:v>
                </c:pt>
                <c:pt idx="5">
                  <c:v>47848</c:v>
                </c:pt>
              </c:numCache>
            </c:numRef>
          </c:cat>
          <c:val>
            <c:numRef>
              <c:f>'Chart 2'!$L$4:$L$9</c:f>
              <c:numCache>
                <c:formatCode>0.0</c:formatCode>
                <c:ptCount val="6"/>
                <c:pt idx="0">
                  <c:v>2.0395398258695701</c:v>
                </c:pt>
                <c:pt idx="1">
                  <c:v>2.0081908124444401</c:v>
                </c:pt>
                <c:pt idx="2">
                  <c:v>2.0182232972727299</c:v>
                </c:pt>
                <c:pt idx="3">
                  <c:v>#N/A</c:v>
                </c:pt>
                <c:pt idx="4">
                  <c:v>#N/A</c:v>
                </c:pt>
                <c:pt idx="5">
                  <c:v>2.0167031567567602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E37-4CE2-85FC-EA4D521B2EC4}"/>
            </c:ext>
          </c:extLst>
        </c:ser>
        <c:ser>
          <c:idx val="0"/>
          <c:order val="2"/>
          <c:tx>
            <c:strRef>
              <c:f>'Chart 2'!$M$3</c:f>
              <c:strCache>
                <c:ptCount val="1"/>
                <c:pt idx="0">
                  <c:v>March 2026 ECB staff macroeconomic projections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dash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lgDash"/>
              </a:ln>
              <a:effectLst/>
            </c:spPr>
          </c:marker>
          <c:cat>
            <c:numRef>
              <c:f>'Chart 2'!$J$4:$J$9</c:f>
              <c:numCache>
                <c:formatCode>yyyy</c:formatCode>
                <c:ptCount val="6"/>
                <c:pt idx="0">
                  <c:v>46387</c:v>
                </c:pt>
                <c:pt idx="1">
                  <c:v>46752</c:v>
                </c:pt>
                <c:pt idx="2">
                  <c:v>47118</c:v>
                </c:pt>
                <c:pt idx="3">
                  <c:v>47483</c:v>
                </c:pt>
                <c:pt idx="4">
                  <c:v>47848</c:v>
                </c:pt>
                <c:pt idx="5">
                  <c:v>47848</c:v>
                </c:pt>
              </c:numCache>
            </c:numRef>
          </c:cat>
          <c:val>
            <c:numRef>
              <c:f>'Chart 2'!$M$4:$M$9</c:f>
              <c:numCache>
                <c:formatCode>0.0</c:formatCode>
                <c:ptCount val="6"/>
                <c:pt idx="0">
                  <c:v>2.2634697799999999</c:v>
                </c:pt>
                <c:pt idx="1">
                  <c:v>2.1992558400000002</c:v>
                </c:pt>
                <c:pt idx="2">
                  <c:v>2.1427055899999998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E37-4CE2-85FC-EA4D521B2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628672"/>
        <c:axId val="263631232"/>
      </c:lineChart>
      <c:dateAx>
        <c:axId val="263628672"/>
        <c:scaling>
          <c:orientation val="minMax"/>
        </c:scaling>
        <c:delete val="0"/>
        <c:axPos val="b"/>
        <c:majorGridlines>
          <c:spPr>
            <a:ln w="3810">
              <a:solidFill>
                <a:srgbClr val="D9D9D9"/>
              </a:solidFill>
              <a:prstDash val="solid"/>
            </a:ln>
          </c:spPr>
        </c:majorGridlines>
        <c:numFmt formatCode="yyyy" sourceLinked="0"/>
        <c:majorTickMark val="none"/>
        <c:minorTickMark val="none"/>
        <c:tickLblPos val="low"/>
        <c:spPr>
          <a:ln w="6350" cap="flat" cmpd="sng" algn="ctr">
            <a:solidFill>
              <a:srgbClr val="505050"/>
            </a:solidFill>
            <a:prstDash val="solid"/>
            <a:round/>
            <a:headEnd type="none" w="med" len="med"/>
            <a:tailEnd type="none" w="med" len="med"/>
          </a:ln>
        </c:spPr>
        <c:txPr>
          <a:bodyPr rot="0" vert="horz"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631232"/>
        <c:crossesAt val="2"/>
        <c:auto val="1"/>
        <c:lblOffset val="100"/>
        <c:baseTimeUnit val="years"/>
        <c:majorUnit val="12"/>
        <c:majorTimeUnit val="months"/>
        <c:minorUnit val="1"/>
      </c:dateAx>
      <c:valAx>
        <c:axId val="263631232"/>
        <c:scaling>
          <c:orientation val="minMax"/>
          <c:max val="2.7"/>
          <c:min val="1.7000000000000002"/>
        </c:scaling>
        <c:delete val="0"/>
        <c:axPos val="l"/>
        <c:majorGridlines>
          <c:spPr>
            <a:ln w="3810">
              <a:solidFill>
                <a:srgbClr val="D9D9D9"/>
              </a:solidFill>
              <a:prstDash val="solid"/>
            </a:ln>
          </c:spPr>
        </c:majorGridlines>
        <c:numFmt formatCode="#,##0.0" sourceLinked="0"/>
        <c:majorTickMark val="none"/>
        <c:minorTickMark val="none"/>
        <c:tickLblPos val="low"/>
        <c:spPr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</c:spPr>
        <c:txPr>
          <a:bodyPr/>
          <a:lstStyle/>
          <a:p>
            <a:pPr>
              <a:defRPr sz="600" b="0" i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63628672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>
          <a:solidFill>
            <a:schemeClr val="tx1">
              <a:lumMod val="50000"/>
              <a:lumOff val="50000"/>
            </a:schemeClr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1.1198208286674132E-2"/>
          <c:y val="0.20066749651645077"/>
          <c:w val="0.49300111982082867"/>
          <c:h val="0.79403850065523818"/>
        </c:manualLayout>
      </c:layout>
      <c:lineChart>
        <c:grouping val="standard"/>
        <c:varyColors val="0"/>
        <c:ser>
          <c:idx val="0"/>
          <c:order val="0"/>
          <c:tx>
            <c:strRef>
              <c:f>'Chart 3'!$N$3</c:f>
              <c:strCache>
                <c:ptCount val="1"/>
                <c:pt idx="0">
                  <c:v>HICP/HICPX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'Chart 3'!$M$4:$M$27</c:f>
              <c:numCache>
                <c:formatCode>m/d/yyyy</c:formatCode>
                <c:ptCount val="24"/>
                <c:pt idx="0">
                  <c:v>45717</c:v>
                </c:pt>
                <c:pt idx="1">
                  <c:v>45809</c:v>
                </c:pt>
                <c:pt idx="2">
                  <c:v>45901</c:v>
                </c:pt>
                <c:pt idx="3">
                  <c:v>45992</c:v>
                </c:pt>
                <c:pt idx="4">
                  <c:v>46082</c:v>
                </c:pt>
                <c:pt idx="5">
                  <c:v>46174</c:v>
                </c:pt>
                <c:pt idx="6">
                  <c:v>46266</c:v>
                </c:pt>
                <c:pt idx="7">
                  <c:v>46357</c:v>
                </c:pt>
                <c:pt idx="8">
                  <c:v>46447</c:v>
                </c:pt>
                <c:pt idx="9">
                  <c:v>46539</c:v>
                </c:pt>
                <c:pt idx="10">
                  <c:v>46631</c:v>
                </c:pt>
                <c:pt idx="11">
                  <c:v>46722</c:v>
                </c:pt>
                <c:pt idx="12">
                  <c:v>46813</c:v>
                </c:pt>
                <c:pt idx="13">
                  <c:v>46905</c:v>
                </c:pt>
                <c:pt idx="14">
                  <c:v>46997</c:v>
                </c:pt>
                <c:pt idx="15">
                  <c:v>47088</c:v>
                </c:pt>
                <c:pt idx="16">
                  <c:v>47178</c:v>
                </c:pt>
                <c:pt idx="17">
                  <c:v>47270</c:v>
                </c:pt>
                <c:pt idx="18">
                  <c:v>47362</c:v>
                </c:pt>
                <c:pt idx="19">
                  <c:v>47453</c:v>
                </c:pt>
                <c:pt idx="20">
                  <c:v>47543</c:v>
                </c:pt>
                <c:pt idx="21">
                  <c:v>47635</c:v>
                </c:pt>
                <c:pt idx="22">
                  <c:v>47727</c:v>
                </c:pt>
                <c:pt idx="23">
                  <c:v>47818</c:v>
                </c:pt>
              </c:numCache>
            </c:numRef>
          </c:cat>
          <c:val>
            <c:numRef>
              <c:f>'Chart 3'!$N$4:$N$27</c:f>
              <c:numCache>
                <c:formatCode>0.0</c:formatCode>
                <c:ptCount val="24"/>
                <c:pt idx="0">
                  <c:v>2.1781567861913098</c:v>
                </c:pt>
                <c:pt idx="1">
                  <c:v>1.9835215135795004</c:v>
                </c:pt>
                <c:pt idx="2">
                  <c:v>2.2271941421743158</c:v>
                </c:pt>
                <c:pt idx="3">
                  <c:v>1.9657513425878959</c:v>
                </c:pt>
                <c:pt idx="4">
                  <c:v>2.5238813474107502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5-4314-B9F4-FB2D7C563AA5}"/>
            </c:ext>
          </c:extLst>
        </c:ser>
        <c:ser>
          <c:idx val="1"/>
          <c:order val="1"/>
          <c:tx>
            <c:strRef>
              <c:f>'Chart 3'!$O$3</c:f>
              <c:strCache>
                <c:ptCount val="1"/>
                <c:pt idx="0">
                  <c:v>SPF Q1 2026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cat>
            <c:numRef>
              <c:f>'Chart 3'!$M$4:$M$27</c:f>
              <c:numCache>
                <c:formatCode>m/d/yyyy</c:formatCode>
                <c:ptCount val="24"/>
                <c:pt idx="0">
                  <c:v>45717</c:v>
                </c:pt>
                <c:pt idx="1">
                  <c:v>45809</c:v>
                </c:pt>
                <c:pt idx="2">
                  <c:v>45901</c:v>
                </c:pt>
                <c:pt idx="3">
                  <c:v>45992</c:v>
                </c:pt>
                <c:pt idx="4">
                  <c:v>46082</c:v>
                </c:pt>
                <c:pt idx="5">
                  <c:v>46174</c:v>
                </c:pt>
                <c:pt idx="6">
                  <c:v>46266</c:v>
                </c:pt>
                <c:pt idx="7">
                  <c:v>46357</c:v>
                </c:pt>
                <c:pt idx="8">
                  <c:v>46447</c:v>
                </c:pt>
                <c:pt idx="9">
                  <c:v>46539</c:v>
                </c:pt>
                <c:pt idx="10">
                  <c:v>46631</c:v>
                </c:pt>
                <c:pt idx="11">
                  <c:v>46722</c:v>
                </c:pt>
                <c:pt idx="12">
                  <c:v>46813</c:v>
                </c:pt>
                <c:pt idx="13">
                  <c:v>46905</c:v>
                </c:pt>
                <c:pt idx="14">
                  <c:v>46997</c:v>
                </c:pt>
                <c:pt idx="15">
                  <c:v>47088</c:v>
                </c:pt>
                <c:pt idx="16">
                  <c:v>47178</c:v>
                </c:pt>
                <c:pt idx="17">
                  <c:v>47270</c:v>
                </c:pt>
                <c:pt idx="18">
                  <c:v>47362</c:v>
                </c:pt>
                <c:pt idx="19">
                  <c:v>47453</c:v>
                </c:pt>
                <c:pt idx="20">
                  <c:v>47543</c:v>
                </c:pt>
                <c:pt idx="21">
                  <c:v>47635</c:v>
                </c:pt>
                <c:pt idx="22">
                  <c:v>47727</c:v>
                </c:pt>
                <c:pt idx="23">
                  <c:v>47818</c:v>
                </c:pt>
              </c:numCache>
            </c:numRef>
          </c:cat>
          <c:val>
            <c:numRef>
              <c:f>'Chart 3'!$O$4:$O$27</c:f>
              <c:numCache>
                <c:formatCode>0.0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1.9657513425878959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1.87408931897959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1.96937841340426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2.0166385877083299</c:v>
                </c:pt>
                <c:pt idx="2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5-4314-B9F4-FB2D7C563AA5}"/>
            </c:ext>
          </c:extLst>
        </c:ser>
        <c:ser>
          <c:idx val="2"/>
          <c:order val="2"/>
          <c:tx>
            <c:strRef>
              <c:f>'Chart 3'!$P$3</c:f>
              <c:strCache>
                <c:ptCount val="1"/>
                <c:pt idx="0">
                  <c:v>SPF Q2 2026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cat>
            <c:numRef>
              <c:f>'Chart 3'!$M$4:$M$27</c:f>
              <c:numCache>
                <c:formatCode>m/d/yyyy</c:formatCode>
                <c:ptCount val="24"/>
                <c:pt idx="0">
                  <c:v>45717</c:v>
                </c:pt>
                <c:pt idx="1">
                  <c:v>45809</c:v>
                </c:pt>
                <c:pt idx="2">
                  <c:v>45901</c:v>
                </c:pt>
                <c:pt idx="3">
                  <c:v>45992</c:v>
                </c:pt>
                <c:pt idx="4">
                  <c:v>46082</c:v>
                </c:pt>
                <c:pt idx="5">
                  <c:v>46174</c:v>
                </c:pt>
                <c:pt idx="6">
                  <c:v>46266</c:v>
                </c:pt>
                <c:pt idx="7">
                  <c:v>46357</c:v>
                </c:pt>
                <c:pt idx="8">
                  <c:v>46447</c:v>
                </c:pt>
                <c:pt idx="9">
                  <c:v>46539</c:v>
                </c:pt>
                <c:pt idx="10">
                  <c:v>46631</c:v>
                </c:pt>
                <c:pt idx="11">
                  <c:v>46722</c:v>
                </c:pt>
                <c:pt idx="12">
                  <c:v>46813</c:v>
                </c:pt>
                <c:pt idx="13">
                  <c:v>46905</c:v>
                </c:pt>
                <c:pt idx="14">
                  <c:v>46997</c:v>
                </c:pt>
                <c:pt idx="15">
                  <c:v>47088</c:v>
                </c:pt>
                <c:pt idx="16">
                  <c:v>47178</c:v>
                </c:pt>
                <c:pt idx="17">
                  <c:v>47270</c:v>
                </c:pt>
                <c:pt idx="18">
                  <c:v>47362</c:v>
                </c:pt>
                <c:pt idx="19">
                  <c:v>47453</c:v>
                </c:pt>
                <c:pt idx="20">
                  <c:v>47543</c:v>
                </c:pt>
                <c:pt idx="21">
                  <c:v>47635</c:v>
                </c:pt>
                <c:pt idx="22">
                  <c:v>47727</c:v>
                </c:pt>
                <c:pt idx="23">
                  <c:v>47818</c:v>
                </c:pt>
              </c:numCache>
            </c:numRef>
          </c:cat>
          <c:val>
            <c:numRef>
              <c:f>'Chart 3'!$P$4:$P$27</c:f>
              <c:numCache>
                <c:formatCode>0.0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2.5238813474107502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2.3922812692857098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1.95925479882353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2.0266756884090902</c:v>
                </c:pt>
                <c:pt idx="2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25-4314-B9F4-FB2D7C563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353823"/>
        <c:axId val="1389358143"/>
      </c:lineChart>
      <c:dateAx>
        <c:axId val="1389353823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9358143"/>
        <c:crosses val="autoZero"/>
        <c:auto val="1"/>
        <c:lblOffset val="100"/>
        <c:baseTimeUnit val="months"/>
        <c:majorUnit val="1"/>
        <c:majorTimeUnit val="years"/>
      </c:dateAx>
      <c:valAx>
        <c:axId val="1389358143"/>
        <c:scaling>
          <c:orientation val="minMax"/>
          <c:max val="2.7"/>
          <c:min val="1.700000000000000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9353823"/>
        <c:crosses val="autoZero"/>
        <c:crossBetween val="between"/>
      </c:valAx>
      <c:spPr>
        <a:noFill/>
        <a:ln w="3175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val="D9D9D9"/>
              </a:solidFill>
            </a14:hiddenLine>
          </a:ext>
        </a:extLst>
      </c:spPr>
    </c:plotArea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xMode val="edge"/>
          <c:yMode val="edge"/>
          <c:x val="2.2408963585434174E-2"/>
          <c:y val="0.20066881780921261"/>
          <c:w val="0.97198879551820727"/>
          <c:h val="0.79403717677893515"/>
        </c:manualLayout>
      </c:layout>
      <c:lineChart>
        <c:grouping val="standard"/>
        <c:varyColors val="0"/>
        <c:ser>
          <c:idx val="0"/>
          <c:order val="0"/>
          <c:tx>
            <c:strRef>
              <c:f>'Chart 3'!$S$3</c:f>
              <c:strCache>
                <c:ptCount val="1"/>
                <c:pt idx="0">
                  <c:v>HICP/HICPX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none"/>
          </c:marker>
          <c:cat>
            <c:numRef>
              <c:f>'Chart 3'!$M$4:$M$27</c:f>
              <c:numCache>
                <c:formatCode>m/d/yyyy</c:formatCode>
                <c:ptCount val="24"/>
                <c:pt idx="0">
                  <c:v>45717</c:v>
                </c:pt>
                <c:pt idx="1">
                  <c:v>45809</c:v>
                </c:pt>
                <c:pt idx="2">
                  <c:v>45901</c:v>
                </c:pt>
                <c:pt idx="3">
                  <c:v>45992</c:v>
                </c:pt>
                <c:pt idx="4">
                  <c:v>46082</c:v>
                </c:pt>
                <c:pt idx="5">
                  <c:v>46174</c:v>
                </c:pt>
                <c:pt idx="6">
                  <c:v>46266</c:v>
                </c:pt>
                <c:pt idx="7">
                  <c:v>46357</c:v>
                </c:pt>
                <c:pt idx="8">
                  <c:v>46447</c:v>
                </c:pt>
                <c:pt idx="9">
                  <c:v>46539</c:v>
                </c:pt>
                <c:pt idx="10">
                  <c:v>46631</c:v>
                </c:pt>
                <c:pt idx="11">
                  <c:v>46722</c:v>
                </c:pt>
                <c:pt idx="12">
                  <c:v>46813</c:v>
                </c:pt>
                <c:pt idx="13">
                  <c:v>46905</c:v>
                </c:pt>
                <c:pt idx="14">
                  <c:v>46997</c:v>
                </c:pt>
                <c:pt idx="15">
                  <c:v>47088</c:v>
                </c:pt>
                <c:pt idx="16">
                  <c:v>47178</c:v>
                </c:pt>
                <c:pt idx="17">
                  <c:v>47270</c:v>
                </c:pt>
                <c:pt idx="18">
                  <c:v>47362</c:v>
                </c:pt>
                <c:pt idx="19">
                  <c:v>47453</c:v>
                </c:pt>
                <c:pt idx="20">
                  <c:v>47543</c:v>
                </c:pt>
                <c:pt idx="21">
                  <c:v>47635</c:v>
                </c:pt>
                <c:pt idx="22">
                  <c:v>47727</c:v>
                </c:pt>
                <c:pt idx="23">
                  <c:v>47818</c:v>
                </c:pt>
              </c:numCache>
            </c:numRef>
          </c:cat>
          <c:val>
            <c:numRef>
              <c:f>'Chart 3'!$S$4:$S$27</c:f>
              <c:numCache>
                <c:formatCode>0.0</c:formatCode>
                <c:ptCount val="24"/>
                <c:pt idx="0">
                  <c:v>2.4279367703275101</c:v>
                </c:pt>
                <c:pt idx="1">
                  <c:v>2.3004885993485491</c:v>
                </c:pt>
                <c:pt idx="2">
                  <c:v>2.35604752716565</c:v>
                </c:pt>
                <c:pt idx="3">
                  <c:v>2.3227507860837715</c:v>
                </c:pt>
                <c:pt idx="4">
                  <c:v>2.259431107524712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3-4E38-BB69-6CD73D998A83}"/>
            </c:ext>
          </c:extLst>
        </c:ser>
        <c:ser>
          <c:idx val="1"/>
          <c:order val="1"/>
          <c:tx>
            <c:strRef>
              <c:f>'Chart 3'!$T$3</c:f>
              <c:strCache>
                <c:ptCount val="1"/>
                <c:pt idx="0">
                  <c:v>SPF Q1 2026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B400"/>
              </a:solidFill>
              <a:ln w="25400">
                <a:solidFill>
                  <a:srgbClr val="FFB400"/>
                </a:solidFill>
                <a:prstDash val="solid"/>
              </a:ln>
              <a:effectLst/>
            </c:spPr>
          </c:marker>
          <c:cat>
            <c:numRef>
              <c:f>'Chart 3'!$M$4:$M$27</c:f>
              <c:numCache>
                <c:formatCode>m/d/yyyy</c:formatCode>
                <c:ptCount val="24"/>
                <c:pt idx="0">
                  <c:v>45717</c:v>
                </c:pt>
                <c:pt idx="1">
                  <c:v>45809</c:v>
                </c:pt>
                <c:pt idx="2">
                  <c:v>45901</c:v>
                </c:pt>
                <c:pt idx="3">
                  <c:v>45992</c:v>
                </c:pt>
                <c:pt idx="4">
                  <c:v>46082</c:v>
                </c:pt>
                <c:pt idx="5">
                  <c:v>46174</c:v>
                </c:pt>
                <c:pt idx="6">
                  <c:v>46266</c:v>
                </c:pt>
                <c:pt idx="7">
                  <c:v>46357</c:v>
                </c:pt>
                <c:pt idx="8">
                  <c:v>46447</c:v>
                </c:pt>
                <c:pt idx="9">
                  <c:v>46539</c:v>
                </c:pt>
                <c:pt idx="10">
                  <c:v>46631</c:v>
                </c:pt>
                <c:pt idx="11">
                  <c:v>46722</c:v>
                </c:pt>
                <c:pt idx="12">
                  <c:v>46813</c:v>
                </c:pt>
                <c:pt idx="13">
                  <c:v>46905</c:v>
                </c:pt>
                <c:pt idx="14">
                  <c:v>46997</c:v>
                </c:pt>
                <c:pt idx="15">
                  <c:v>47088</c:v>
                </c:pt>
                <c:pt idx="16">
                  <c:v>47178</c:v>
                </c:pt>
                <c:pt idx="17">
                  <c:v>47270</c:v>
                </c:pt>
                <c:pt idx="18">
                  <c:v>47362</c:v>
                </c:pt>
                <c:pt idx="19">
                  <c:v>47453</c:v>
                </c:pt>
                <c:pt idx="20">
                  <c:v>47543</c:v>
                </c:pt>
                <c:pt idx="21">
                  <c:v>47635</c:v>
                </c:pt>
                <c:pt idx="22">
                  <c:v>47727</c:v>
                </c:pt>
                <c:pt idx="23">
                  <c:v>47818</c:v>
                </c:pt>
              </c:numCache>
            </c:numRef>
          </c:cat>
          <c:val>
            <c:numRef>
              <c:f>'Chart 3'!$T$4:$T$27</c:f>
              <c:numCache>
                <c:formatCode>0.0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2.3227507860837715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1.98311039051282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2.0137314015384602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2.0167031567567602</c:v>
                </c:pt>
                <c:pt idx="2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93-4E38-BB69-6CD73D998A83}"/>
            </c:ext>
          </c:extLst>
        </c:ser>
        <c:ser>
          <c:idx val="2"/>
          <c:order val="2"/>
          <c:tx>
            <c:strRef>
              <c:f>'Chart 3'!$U$3</c:f>
              <c:strCache>
                <c:ptCount val="1"/>
                <c:pt idx="0">
                  <c:v>SPF Q2 2026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  <a:effectLst/>
          </c:spPr>
          <c:marker>
            <c:symbol val="circle"/>
            <c:size val="4"/>
            <c:spPr>
              <a:solidFill>
                <a:srgbClr val="FF4B00"/>
              </a:solidFill>
              <a:ln w="25400">
                <a:solidFill>
                  <a:srgbClr val="FF4B00"/>
                </a:solidFill>
                <a:prstDash val="solid"/>
              </a:ln>
              <a:effectLst/>
            </c:spPr>
          </c:marker>
          <c:cat>
            <c:numRef>
              <c:f>'Chart 3'!$M$4:$M$27</c:f>
              <c:numCache>
                <c:formatCode>m/d/yyyy</c:formatCode>
                <c:ptCount val="24"/>
                <c:pt idx="0">
                  <c:v>45717</c:v>
                </c:pt>
                <c:pt idx="1">
                  <c:v>45809</c:v>
                </c:pt>
                <c:pt idx="2">
                  <c:v>45901</c:v>
                </c:pt>
                <c:pt idx="3">
                  <c:v>45992</c:v>
                </c:pt>
                <c:pt idx="4">
                  <c:v>46082</c:v>
                </c:pt>
                <c:pt idx="5">
                  <c:v>46174</c:v>
                </c:pt>
                <c:pt idx="6">
                  <c:v>46266</c:v>
                </c:pt>
                <c:pt idx="7">
                  <c:v>46357</c:v>
                </c:pt>
                <c:pt idx="8">
                  <c:v>46447</c:v>
                </c:pt>
                <c:pt idx="9">
                  <c:v>46539</c:v>
                </c:pt>
                <c:pt idx="10">
                  <c:v>46631</c:v>
                </c:pt>
                <c:pt idx="11">
                  <c:v>46722</c:v>
                </c:pt>
                <c:pt idx="12">
                  <c:v>46813</c:v>
                </c:pt>
                <c:pt idx="13">
                  <c:v>46905</c:v>
                </c:pt>
                <c:pt idx="14">
                  <c:v>46997</c:v>
                </c:pt>
                <c:pt idx="15">
                  <c:v>47088</c:v>
                </c:pt>
                <c:pt idx="16">
                  <c:v>47178</c:v>
                </c:pt>
                <c:pt idx="17">
                  <c:v>47270</c:v>
                </c:pt>
                <c:pt idx="18">
                  <c:v>47362</c:v>
                </c:pt>
                <c:pt idx="19">
                  <c:v>47453</c:v>
                </c:pt>
                <c:pt idx="20">
                  <c:v>47543</c:v>
                </c:pt>
                <c:pt idx="21">
                  <c:v>47635</c:v>
                </c:pt>
                <c:pt idx="22">
                  <c:v>47727</c:v>
                </c:pt>
                <c:pt idx="23">
                  <c:v>47818</c:v>
                </c:pt>
              </c:numCache>
            </c:numRef>
          </c:cat>
          <c:val>
            <c:numRef>
              <c:f>'Chart 3'!$U$4:$U$27</c:f>
              <c:numCache>
                <c:formatCode>0.0</c:formatCode>
                <c:ptCount val="24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2.259431107524712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2.2184112255882402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2.16815201962963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2.0324407879411801</c:v>
                </c:pt>
                <c:pt idx="2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93-4E38-BB69-6CD73D998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89353823"/>
        <c:axId val="1389358143"/>
      </c:lineChart>
      <c:dateAx>
        <c:axId val="1389353823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yyyy" sourceLinked="0"/>
        <c:majorTickMark val="none"/>
        <c:minorTickMark val="none"/>
        <c:tickLblPos val="low"/>
        <c:spPr>
          <a:no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9358143"/>
        <c:crosses val="autoZero"/>
        <c:auto val="1"/>
        <c:lblOffset val="100"/>
        <c:baseTimeUnit val="months"/>
        <c:majorUnit val="1"/>
        <c:majorTimeUnit val="years"/>
      </c:dateAx>
      <c:valAx>
        <c:axId val="1389358143"/>
        <c:scaling>
          <c:orientation val="minMax"/>
          <c:max val="2.7"/>
          <c:min val="1.700000000000000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89353823"/>
        <c:crosses val="autoZero"/>
        <c:crossBetween val="between"/>
      </c:valAx>
      <c:spPr>
        <a:noFill/>
        <a:ln w="3175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3175">
              <a:solidFill>
                <a:srgbClr val="D9D9D9"/>
              </a:solidFill>
            </a14:hiddenLine>
          </a:ext>
        </a:extLst>
      </c:spPr>
    </c:plotArea>
    <c:plotVisOnly val="1"/>
    <c:dispBlanksAs val="span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lumMod val="15000"/>
              <a:lumOff val="85000"/>
            </a:sysClr>
          </a:solidFill>
          <a:round/>
        </a14:hiddenLine>
      </a:ext>
    </a:ex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'Chart 4'!$B$1</c:f>
              <c:strCache>
                <c:ptCount val="1"/>
                <c:pt idx="0">
                  <c:v>Count</c:v>
                </c:pt>
              </c:strCache>
            </c:strRef>
          </c:tx>
          <c:dPt>
            <c:idx val="0"/>
            <c:bubble3D val="0"/>
            <c:spPr>
              <a:solidFill>
                <a:srgbClr val="00329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83-445E-AA80-24F444EE79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83-445E-AA80-24F444EE7969}"/>
              </c:ext>
            </c:extLst>
          </c:dPt>
          <c:dPt>
            <c:idx val="2"/>
            <c:bubble3D val="0"/>
            <c:spPr>
              <a:solidFill>
                <a:srgbClr val="FFB4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83-445E-AA80-24F444EE79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083-445E-AA80-24F444EE7969}"/>
              </c:ext>
            </c:extLst>
          </c:dPt>
          <c:dPt>
            <c:idx val="4"/>
            <c:bubble3D val="0"/>
            <c:spPr>
              <a:solidFill>
                <a:srgbClr val="FF4B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083-445E-AA80-24F444EE79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083-445E-AA80-24F444EE79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083-445E-AA80-24F444EE79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083-445E-AA80-24F444EE7969}"/>
              </c:ext>
            </c:extLst>
          </c:dPt>
          <c:dPt>
            <c:idx val="8"/>
            <c:bubble3D val="0"/>
            <c:spPr>
              <a:solidFill>
                <a:srgbClr val="65B8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083-445E-AA80-24F444EE796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083-445E-AA80-24F444EE7969}"/>
              </c:ext>
            </c:extLst>
          </c:dPt>
          <c:dPt>
            <c:idx val="10"/>
            <c:bubble3D val="0"/>
            <c:spPr>
              <a:solidFill>
                <a:srgbClr val="00B1E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D083-445E-AA80-24F444EE7969}"/>
              </c:ext>
            </c:extLst>
          </c:dPt>
          <c:cat>
            <c:strRef>
              <c:f>'Chart 4'!$A$2:$A$12</c:f>
              <c:strCache>
                <c:ptCount val="11"/>
                <c:pt idx="0">
                  <c:v>Labour and wages</c:v>
                </c:pt>
                <c:pt idx="1">
                  <c:v>Financial</c:v>
                </c:pt>
                <c:pt idx="2">
                  <c:v>Oil and energy</c:v>
                </c:pt>
                <c:pt idx="3">
                  <c:v>Fiscal</c:v>
                </c:pt>
                <c:pt idx="4">
                  <c:v>Monetary policy</c:v>
                </c:pt>
                <c:pt idx="5">
                  <c:v>Commodities</c:v>
                </c:pt>
                <c:pt idx="6">
                  <c:v>Slack</c:v>
                </c:pt>
                <c:pt idx="7">
                  <c:v>Covid</c:v>
                </c:pt>
                <c:pt idx="8">
                  <c:v>Exchange rate</c:v>
                </c:pt>
                <c:pt idx="9">
                  <c:v>Profit</c:v>
                </c:pt>
                <c:pt idx="10">
                  <c:v>Other</c:v>
                </c:pt>
              </c:strCache>
            </c:strRef>
          </c:cat>
          <c:val>
            <c:numRef>
              <c:f>'Chart 4'!$B$2:$B$12</c:f>
              <c:numCache>
                <c:formatCode>General</c:formatCode>
                <c:ptCount val="11"/>
                <c:pt idx="0">
                  <c:v>4</c:v>
                </c:pt>
                <c:pt idx="1">
                  <c:v>0</c:v>
                </c:pt>
                <c:pt idx="2">
                  <c:v>10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083-445E-AA80-24F444EE79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6"/>
        <c:delete val="1"/>
      </c:legendEntry>
      <c:legendEntry>
        <c:idx val="7"/>
        <c:delete val="1"/>
      </c:legendEntry>
      <c:legendEntry>
        <c:idx val="9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  <cx:data id="1">
      <cx:numDim type="val">
        <cx:f>_xlchart.v1.3</cx:f>
      </cx:numDim>
    </cx:data>
    <cx:data id="2">
      <cx:numDim type="val">
        <cx:f>_xlchart.v1.5</cx:f>
      </cx:numDim>
    </cx:data>
    <cx:data id="3">
      <cx:numDim type="val">
        <cx:f>_xlchart.v1.7</cx:f>
      </cx:numDim>
    </cx:data>
  </cx:chartData>
  <cx:chart>
    <cx:plotArea>
      <cx:plotAreaRegion>
        <cx:series layoutId="boxWhisker" uniqueId="{559BF604-8F19-458D-B05B-71BAB95C700D}">
          <cx:tx>
            <cx:txData>
              <cx:f>_xlchart.v1.0</cx:f>
              <cx:v>Mild scenario</cx:v>
            </cx:txData>
          </cx:tx>
          <cx:spPr>
            <a:solidFill>
              <a:srgbClr val="003299"/>
            </a:solidFill>
            <a:ln>
              <a:solidFill>
                <a:srgbClr val="003299"/>
              </a:solidFill>
            </a:ln>
          </cx:spPr>
          <cx:dataId val="0"/>
          <cx:layoutPr>
            <cx:statistics quartileMethod="exclusive"/>
          </cx:layoutPr>
        </cx:series>
        <cx:series layoutId="boxWhisker" uniqueId="{FD2FDA4E-5011-4185-9E1A-598B7A68DCCF}">
          <cx:tx>
            <cx:txData>
              <cx:f>_xlchart.v1.2</cx:f>
              <cx:v>Baseline</cx:v>
            </cx:txData>
          </cx:tx>
          <cx:spPr>
            <a:solidFill>
              <a:srgbClr val="FFB400"/>
            </a:solidFill>
            <a:ln>
              <a:solidFill>
                <a:srgbClr val="FFB400"/>
              </a:solidFill>
            </a:ln>
          </cx:spPr>
          <cx:dataId val="1"/>
          <cx:layoutPr>
            <cx:statistics quartileMethod="exclusive"/>
          </cx:layoutPr>
        </cx:series>
        <cx:series layoutId="boxWhisker" uniqueId="{4C942FE1-8455-4DA8-A8FC-A2AAEAB1392F}">
          <cx:tx>
            <cx:txData>
              <cx:f>_xlchart.v1.4</cx:f>
              <cx:v>Adverse scenario</cx:v>
            </cx:txData>
          </cx:tx>
          <cx:spPr>
            <a:solidFill>
              <a:srgbClr val="FF4B00"/>
            </a:solidFill>
            <a:ln>
              <a:solidFill>
                <a:srgbClr val="FF4B00"/>
              </a:solidFill>
            </a:ln>
          </cx:spPr>
          <cx:dataId val="2"/>
          <cx:layoutPr>
            <cx:statistics quartileMethod="exclusive"/>
          </cx:layoutPr>
        </cx:series>
        <cx:series layoutId="boxWhisker" uniqueId="{8E9B46AC-2951-4230-AE52-48924F619166}">
          <cx:tx>
            <cx:txData>
              <cx:f>_xlchart.v1.6</cx:f>
              <cx:v>Severe scenario</cx:v>
            </cx:txData>
          </cx:tx>
          <cx:spPr>
            <a:solidFill>
              <a:srgbClr val="65B800"/>
            </a:solidFill>
            <a:ln>
              <a:solidFill>
                <a:srgbClr val="65B800"/>
              </a:solidFill>
            </a:ln>
          </cx:spPr>
          <cx:dataId val="3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>
          <cx:spPr>
            <a:ln>
              <a:solidFill>
                <a:srgbClr val="D9D9D9"/>
              </a:solidFill>
            </a:ln>
          </cx:spPr>
        </cx:majorGridlines>
        <cx:majorTickMarks type="in"/>
        <cx:tickLabels/>
        <cx:spPr>
          <a:ln>
            <a:noFill/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600">
                <a:solidFill>
                  <a:schemeClr val="tx1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600" b="0" i="0" u="none" strike="noStrik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noFill/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_xlchart.v1.9</cx:f>
      </cx:numDim>
    </cx:data>
    <cx:data id="1">
      <cx:numDim type="val">
        <cx:f>_xlchart.v1.11</cx:f>
      </cx:numDim>
    </cx:data>
    <cx:data id="2">
      <cx:numDim type="val">
        <cx:f>_xlchart.v1.13</cx:f>
      </cx:numDim>
    </cx:data>
    <cx:data id="3">
      <cx:numDim type="val">
        <cx:f>_xlchart.v1.15</cx:f>
      </cx:numDim>
    </cx:data>
  </cx:chartData>
  <cx:chart>
    <cx:plotArea>
      <cx:plotAreaRegion>
        <cx:series layoutId="boxWhisker" uniqueId="{559BF604-8F19-458D-B05B-71BAB95C700D}">
          <cx:tx>
            <cx:txData>
              <cx:f>_xlchart.v1.8</cx:f>
              <cx:v>Mild scenario</cx:v>
            </cx:txData>
          </cx:tx>
          <cx:spPr>
            <a:solidFill>
              <a:srgbClr val="003299"/>
            </a:solidFill>
            <a:ln>
              <a:solidFill>
                <a:srgbClr val="003299"/>
              </a:solidFill>
            </a:ln>
          </cx:spPr>
          <cx:dataId val="0"/>
          <cx:layoutPr>
            <cx:statistics quartileMethod="exclusive"/>
          </cx:layoutPr>
        </cx:series>
        <cx:series layoutId="boxWhisker" uniqueId="{FD2FDA4E-5011-4185-9E1A-598B7A68DCCF}">
          <cx:tx>
            <cx:txData>
              <cx:f>_xlchart.v1.10</cx:f>
              <cx:v>Baseline</cx:v>
            </cx:txData>
          </cx:tx>
          <cx:spPr>
            <a:solidFill>
              <a:srgbClr val="FFB400"/>
            </a:solidFill>
            <a:ln>
              <a:solidFill>
                <a:srgbClr val="FFB400"/>
              </a:solidFill>
            </a:ln>
          </cx:spPr>
          <cx:dataId val="1"/>
          <cx:layoutPr>
            <cx:statistics quartileMethod="exclusive"/>
          </cx:layoutPr>
        </cx:series>
        <cx:series layoutId="boxWhisker" uniqueId="{4C942FE1-8455-4DA8-A8FC-A2AAEAB1392F}">
          <cx:tx>
            <cx:txData>
              <cx:f>_xlchart.v1.12</cx:f>
              <cx:v>Adverse scenario</cx:v>
            </cx:txData>
          </cx:tx>
          <cx:spPr>
            <a:solidFill>
              <a:srgbClr val="FF4B00"/>
            </a:solidFill>
            <a:ln>
              <a:solidFill>
                <a:srgbClr val="FF4B00"/>
              </a:solidFill>
            </a:ln>
          </cx:spPr>
          <cx:dataId val="2"/>
          <cx:layoutPr>
            <cx:statistics quartileMethod="exclusive"/>
          </cx:layoutPr>
        </cx:series>
        <cx:series layoutId="boxWhisker" uniqueId="{8E9B46AC-2951-4230-AE52-48924F619166}">
          <cx:tx>
            <cx:txData>
              <cx:f>_xlchart.v1.14</cx:f>
              <cx:v>Severe scenario</cx:v>
            </cx:txData>
          </cx:tx>
          <cx:spPr>
            <a:solidFill>
              <a:srgbClr val="65B800"/>
            </a:solidFill>
            <a:ln>
              <a:solidFill>
                <a:srgbClr val="65B800"/>
              </a:solidFill>
            </a:ln>
          </cx:spPr>
          <cx:dataId val="3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>
          <cx:spPr>
            <a:ln>
              <a:solidFill>
                <a:srgbClr val="D9D9D9"/>
              </a:solidFill>
            </a:ln>
          </cx:spPr>
        </cx:majorGridlines>
        <cx:majorTickMarks type="in"/>
        <cx:tickLabels/>
        <cx:spPr>
          <a:ln>
            <a:solidFill>
              <a:srgbClr val="777777"/>
            </a:solidFill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9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900">
              <a:solidFill>
                <a:schemeClr val="tx1"/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endParaRPr lang="en-US" sz="900" b="0" i="0" u="none" strike="noStrike" baseline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cx:txPr>
    </cx:legend>
  </cx:chart>
  <cx:spPr>
    <a:ln>
      <a:noFill/>
    </a:ln>
  </cx:spPr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_xlchart.v1.17</cx:f>
      </cx:numDim>
    </cx:data>
    <cx:data id="1">
      <cx:numDim type="val">
        <cx:f>_xlchart.v1.19</cx:f>
      </cx:numDim>
    </cx:data>
    <cx:data id="2">
      <cx:numDim type="val">
        <cx:f>_xlchart.v1.21</cx:f>
      </cx:numDim>
    </cx:data>
    <cx:data id="3">
      <cx:numDim type="val">
        <cx:f>_xlchart.v1.23</cx:f>
      </cx:numDim>
    </cx:data>
  </cx:chartData>
  <cx:chart>
    <cx:plotArea>
      <cx:plotAreaRegion>
        <cx:series layoutId="boxWhisker" uniqueId="{559BF604-8F19-458D-B05B-71BAB95C700D}">
          <cx:tx>
            <cx:txData>
              <cx:f>_xlchart.v1.16</cx:f>
              <cx:v>Mild scenario</cx:v>
            </cx:txData>
          </cx:tx>
          <cx:spPr>
            <a:solidFill>
              <a:srgbClr val="003299"/>
            </a:solidFill>
            <a:ln>
              <a:solidFill>
                <a:srgbClr val="003299"/>
              </a:solidFill>
            </a:ln>
          </cx:spPr>
          <cx:dataId val="0"/>
          <cx:layoutPr>
            <cx:statistics quartileMethod="exclusive"/>
          </cx:layoutPr>
        </cx:series>
        <cx:series layoutId="boxWhisker" uniqueId="{FD2FDA4E-5011-4185-9E1A-598B7A68DCCF}">
          <cx:tx>
            <cx:txData>
              <cx:f>_xlchart.v1.18</cx:f>
              <cx:v>Baseline</cx:v>
            </cx:txData>
          </cx:tx>
          <cx:spPr>
            <a:solidFill>
              <a:srgbClr val="FFB400"/>
            </a:solidFill>
            <a:ln>
              <a:solidFill>
                <a:srgbClr val="FFB400"/>
              </a:solidFill>
            </a:ln>
          </cx:spPr>
          <cx:dataId val="1"/>
          <cx:layoutPr>
            <cx:statistics quartileMethod="exclusive"/>
          </cx:layoutPr>
        </cx:series>
        <cx:series layoutId="boxWhisker" uniqueId="{4C942FE1-8455-4DA8-A8FC-A2AAEAB1392F}">
          <cx:tx>
            <cx:txData>
              <cx:f>_xlchart.v1.20</cx:f>
              <cx:v>Adverse scenario</cx:v>
            </cx:txData>
          </cx:tx>
          <cx:spPr>
            <a:solidFill>
              <a:srgbClr val="FF4B00"/>
            </a:solidFill>
            <a:ln>
              <a:solidFill>
                <a:srgbClr val="FF4B00"/>
              </a:solidFill>
            </a:ln>
          </cx:spPr>
          <cx:dataId val="2"/>
          <cx:layoutPr>
            <cx:statistics quartileMethod="exclusive"/>
          </cx:layoutPr>
        </cx:series>
        <cx:series layoutId="boxWhisker" uniqueId="{8E9B46AC-2951-4230-AE52-48924F619166}">
          <cx:tx>
            <cx:txData>
              <cx:f>_xlchart.v1.22</cx:f>
              <cx:v>Severe scenario</cx:v>
            </cx:txData>
          </cx:tx>
          <cx:spPr>
            <a:solidFill>
              <a:srgbClr val="65B800"/>
            </a:solidFill>
            <a:ln>
              <a:solidFill>
                <a:srgbClr val="65B800"/>
              </a:solidFill>
            </a:ln>
          </cx:spPr>
          <cx:dataId val="3"/>
          <cx:layoutPr>
            <cx:statistics quartileMethod="exclusive"/>
          </cx:layoutPr>
        </cx:series>
      </cx:plotAreaRegion>
      <cx:axis id="0" hidden="1">
        <cx:catScaling gapWidth="1"/>
        <cx:tickLabels/>
      </cx:axis>
      <cx:axis id="1">
        <cx:valScaling/>
        <cx:majorGridlines>
          <cx:spPr>
            <a:ln>
              <a:solidFill>
                <a:srgbClr val="D9D9D9"/>
              </a:solidFill>
            </a:ln>
          </cx:spPr>
        </cx:majorGridlines>
        <cx:majorTickMarks type="in"/>
        <cx:tickLabels/>
        <cx:spPr>
          <a:ln>
            <a:noFill/>
          </a:ln>
        </cx:spPr>
        <cx:txPr>
          <a:bodyPr spcFirstLastPara="1" vertOverflow="ellipsis" horzOverflow="overflow" wrap="square" lIns="0" tIns="0" rIns="0" bIns="0" anchor="ctr" anchorCtr="1"/>
          <a:lstStyle/>
          <a:p>
            <a:pPr algn="ctr" rtl="0">
              <a:defRPr sz="600">
                <a:solidFill>
                  <a:schemeClr val="tx1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en-US" sz="600" b="0" i="0" u="none" strike="noStrike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microsoft.com/office/2014/relationships/chartEx" Target="../charts/chartEx1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14/relationships/chartEx" Target="../charts/chartEx3.xml"/><Relationship Id="rId1" Type="http://schemas.microsoft.com/office/2014/relationships/chartEx" Target="../charts/chartEx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5</xdr:row>
      <xdr:rowOff>0</xdr:rowOff>
    </xdr:from>
    <xdr:to>
      <xdr:col>17</xdr:col>
      <xdr:colOff>524400</xdr:colOff>
      <xdr:row>26</xdr:row>
      <xdr:rowOff>11025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51F3D8D-6C50-408F-988D-C46D9B3B1AD7}"/>
            </a:ext>
          </a:extLst>
        </xdr:cNvPr>
        <xdr:cNvGrpSpPr/>
      </xdr:nvGrpSpPr>
      <xdr:grpSpPr>
        <a:xfrm>
          <a:off x="6400800" y="809625"/>
          <a:ext cx="3191400" cy="3411450"/>
          <a:chOff x="14173201" y="34375725"/>
          <a:chExt cx="3676881" cy="324040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829EB8EF-BF8C-AEB9-EB30-495F61D3C22D}"/>
              </a:ext>
            </a:extLst>
          </xdr:cNvPr>
          <xdr:cNvGraphicFramePr>
            <a:graphicFrameLocks/>
          </xdr:cNvGraphicFramePr>
        </xdr:nvGraphicFramePr>
        <xdr:xfrm>
          <a:off x="14173201" y="34375725"/>
          <a:ext cx="3676881" cy="32404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A0051A22-6B20-27CC-10D9-90291C40F003}"/>
              </a:ext>
            </a:extLst>
          </xdr:cNvPr>
          <xdr:cNvGraphicFramePr>
            <a:graphicFrameLocks/>
          </xdr:cNvGraphicFramePr>
        </xdr:nvGraphicFramePr>
        <xdr:xfrm>
          <a:off x="15963900" y="34375725"/>
          <a:ext cx="1800225" cy="32404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  <xdr:twoCellAnchor>
    <xdr:from>
      <xdr:col>10</xdr:col>
      <xdr:colOff>38735</xdr:colOff>
      <xdr:row>30</xdr:row>
      <xdr:rowOff>19050</xdr:rowOff>
    </xdr:from>
    <xdr:to>
      <xdr:col>15</xdr:col>
      <xdr:colOff>29903</xdr:colOff>
      <xdr:row>46</xdr:row>
      <xdr:rowOff>92250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id="{2CF1B760-EC92-0344-6AE2-481D3DF27E1F}"/>
            </a:ext>
          </a:extLst>
        </xdr:cNvPr>
        <xdr:cNvGrpSpPr/>
      </xdr:nvGrpSpPr>
      <xdr:grpSpPr>
        <a:xfrm>
          <a:off x="5372735" y="4876800"/>
          <a:ext cx="2658168" cy="2664000"/>
          <a:chOff x="5350754" y="5128846"/>
          <a:chExt cx="2258158" cy="2316920"/>
        </a:xfrm>
      </xdr:grpSpPr>
      <xdr:graphicFrame macro="">
        <xdr:nvGraphicFramePr>
          <xdr:cNvPr id="8" name="Chart 7">
            <a:extLst>
              <a:ext uri="{FF2B5EF4-FFF2-40B4-BE49-F238E27FC236}">
                <a16:creationId xmlns:a16="http://schemas.microsoft.com/office/drawing/2014/main" id="{0797C82A-43B0-4A29-E66D-1170CD34691F}"/>
              </a:ext>
            </a:extLst>
          </xdr:cNvPr>
          <xdr:cNvGraphicFramePr>
            <a:graphicFrameLocks/>
          </xdr:cNvGraphicFramePr>
        </xdr:nvGraphicFramePr>
        <xdr:xfrm>
          <a:off x="5350754" y="5128846"/>
          <a:ext cx="2258158" cy="23169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9" name="Chart 8">
            <a:extLst>
              <a:ext uri="{FF2B5EF4-FFF2-40B4-BE49-F238E27FC236}">
                <a16:creationId xmlns:a16="http://schemas.microsoft.com/office/drawing/2014/main" id="{0392EAFC-1FCB-53F0-DB21-AFA83CA7631D}"/>
              </a:ext>
            </a:extLst>
          </xdr:cNvPr>
          <xdr:cNvGraphicFramePr>
            <a:graphicFrameLocks/>
          </xdr:cNvGraphicFramePr>
        </xdr:nvGraphicFramePr>
        <xdr:xfrm>
          <a:off x="6102936" y="5296206"/>
          <a:ext cx="1505976" cy="21495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15</xdr:col>
      <xdr:colOff>105038</xdr:colOff>
      <xdr:row>30</xdr:row>
      <xdr:rowOff>13007</xdr:rowOff>
    </xdr:from>
    <xdr:to>
      <xdr:col>20</xdr:col>
      <xdr:colOff>101777</xdr:colOff>
      <xdr:row>45</xdr:row>
      <xdr:rowOff>9525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C52E724F-A0DE-3EF5-0C9D-7C2B1C3D3783}"/>
            </a:ext>
          </a:extLst>
        </xdr:cNvPr>
        <xdr:cNvGrpSpPr/>
      </xdr:nvGrpSpPr>
      <xdr:grpSpPr>
        <a:xfrm>
          <a:off x="8106038" y="4870757"/>
          <a:ext cx="2663739" cy="2425393"/>
          <a:chOff x="8105775" y="4870715"/>
          <a:chExt cx="2664000" cy="242543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2" name="Chart 11">
                <a:extLst>
                  <a:ext uri="{FF2B5EF4-FFF2-40B4-BE49-F238E27FC236}">
                    <a16:creationId xmlns:a16="http://schemas.microsoft.com/office/drawing/2014/main" id="{C0C6D1D5-53CA-4394-AC58-D2387B21C996}"/>
                  </a:ext>
                </a:extLst>
              </xdr:cNvPr>
              <xdr:cNvGraphicFramePr/>
            </xdr:nvGraphicFramePr>
            <xdr:xfrm>
              <a:off x="8105775" y="5391150"/>
              <a:ext cx="2664000" cy="1905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5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8105775" y="5391150"/>
                <a:ext cx="2664000" cy="1905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fr-FR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D27960E5-B746-0FB3-C897-D7E0CA2C090F}"/>
              </a:ext>
            </a:extLst>
          </xdr:cNvPr>
          <xdr:cNvGrpSpPr/>
        </xdr:nvGrpSpPr>
        <xdr:grpSpPr>
          <a:xfrm>
            <a:off x="8361685" y="4870715"/>
            <a:ext cx="1787295" cy="531084"/>
            <a:chOff x="10336486" y="3180561"/>
            <a:chExt cx="1783341" cy="536504"/>
          </a:xfrm>
        </xdr:grpSpPr>
        <xdr:sp macro="" textlink="">
          <xdr:nvSpPr>
            <xdr:cNvPr id="13" name="TextBox 12">
              <a:extLst>
                <a:ext uri="{FF2B5EF4-FFF2-40B4-BE49-F238E27FC236}">
                  <a16:creationId xmlns:a16="http://schemas.microsoft.com/office/drawing/2014/main" id="{3C78D481-8C8A-BDBC-35A3-F63609CB7A25}"/>
                </a:ext>
              </a:extLst>
            </xdr:cNvPr>
            <xdr:cNvSpPr txBox="1"/>
          </xdr:nvSpPr>
          <xdr:spPr>
            <a:xfrm>
              <a:off x="10377378" y="3180561"/>
              <a:ext cx="1742449" cy="15042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600" kern="1200">
                  <a:latin typeface="Arial" panose="020B0604020202020204" pitchFamily="34" charset="0"/>
                  <a:cs typeface="Arial" panose="020B0604020202020204" pitchFamily="34" charset="0"/>
                </a:rPr>
                <a:t>Mild scenario</a:t>
              </a:r>
            </a:p>
          </xdr:txBody>
        </xdr:sp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4A9451A4-9E23-42CA-8809-91B9FA34D3DD}"/>
                </a:ext>
              </a:extLst>
            </xdr:cNvPr>
            <xdr:cNvSpPr txBox="1"/>
          </xdr:nvSpPr>
          <xdr:spPr>
            <a:xfrm>
              <a:off x="10376964" y="3447741"/>
              <a:ext cx="1150442" cy="1467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600" kern="1200">
                  <a:latin typeface="Arial" panose="020B0604020202020204" pitchFamily="34" charset="0"/>
                  <a:cs typeface="Arial" panose="020B0604020202020204" pitchFamily="34" charset="0"/>
                </a:rPr>
                <a:t>Adverse scenario</a:t>
              </a:r>
            </a:p>
          </xdr:txBody>
        </xdr:sp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F774E642-E095-42E6-BBE4-57C05E0A24EE}"/>
                </a:ext>
              </a:extLst>
            </xdr:cNvPr>
            <xdr:cNvSpPr txBox="1"/>
          </xdr:nvSpPr>
          <xdr:spPr>
            <a:xfrm>
              <a:off x="10375849" y="3322594"/>
              <a:ext cx="646361" cy="1446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600" kern="1200">
                  <a:latin typeface="Arial" panose="020B0604020202020204" pitchFamily="34" charset="0"/>
                  <a:cs typeface="Arial" panose="020B0604020202020204" pitchFamily="34" charset="0"/>
                </a:rPr>
                <a:t>Baseline</a:t>
              </a:r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9D8C69D4-4A02-4349-814C-62D8097D12E5}"/>
                </a:ext>
              </a:extLst>
            </xdr:cNvPr>
            <xdr:cNvSpPr txBox="1"/>
          </xdr:nvSpPr>
          <xdr:spPr>
            <a:xfrm>
              <a:off x="10375849" y="3571279"/>
              <a:ext cx="1092696" cy="1457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600" kern="1200">
                  <a:latin typeface="Arial" panose="020B0604020202020204" pitchFamily="34" charset="0"/>
                  <a:cs typeface="Arial" panose="020B0604020202020204" pitchFamily="34" charset="0"/>
                </a:rPr>
                <a:t>Severe scenario</a:t>
              </a:r>
            </a:p>
          </xdr:txBody>
        </xdr:sp>
        <xdr:sp macro="" textlink="">
          <xdr:nvSpPr>
            <xdr:cNvPr id="17" name="Rectangle 16">
              <a:extLst>
                <a:ext uri="{FF2B5EF4-FFF2-40B4-BE49-F238E27FC236}">
                  <a16:creationId xmlns:a16="http://schemas.microsoft.com/office/drawing/2014/main" id="{1F40AE79-473D-1670-374E-8688AB8E84AB}"/>
                </a:ext>
              </a:extLst>
            </xdr:cNvPr>
            <xdr:cNvSpPr/>
          </xdr:nvSpPr>
          <xdr:spPr>
            <a:xfrm>
              <a:off x="10336486" y="3241161"/>
              <a:ext cx="64800" cy="68356"/>
            </a:xfrm>
            <a:prstGeom prst="rect">
              <a:avLst/>
            </a:prstGeom>
            <a:solidFill>
              <a:srgbClr val="003299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 kern="1200"/>
            </a:p>
          </xdr:txBody>
        </xdr:sp>
        <xdr:sp macro="" textlink="">
          <xdr:nvSpPr>
            <xdr:cNvPr id="18" name="Rectangle 17">
              <a:extLst>
                <a:ext uri="{FF2B5EF4-FFF2-40B4-BE49-F238E27FC236}">
                  <a16:creationId xmlns:a16="http://schemas.microsoft.com/office/drawing/2014/main" id="{EBAE492E-CF33-4759-8324-63CCA30679F8}"/>
                </a:ext>
              </a:extLst>
            </xdr:cNvPr>
            <xdr:cNvSpPr/>
          </xdr:nvSpPr>
          <xdr:spPr>
            <a:xfrm>
              <a:off x="10336486" y="3372258"/>
              <a:ext cx="64800" cy="68356"/>
            </a:xfrm>
            <a:prstGeom prst="rect">
              <a:avLst/>
            </a:prstGeom>
            <a:solidFill>
              <a:srgbClr val="FFB4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 kern="1200"/>
            </a:p>
          </xdr:txBody>
        </xdr:sp>
        <xdr:sp macro="" textlink="">
          <xdr:nvSpPr>
            <xdr:cNvPr id="19" name="Rectangle 18">
              <a:extLst>
                <a:ext uri="{FF2B5EF4-FFF2-40B4-BE49-F238E27FC236}">
                  <a16:creationId xmlns:a16="http://schemas.microsoft.com/office/drawing/2014/main" id="{F7461A35-965A-4444-8B04-E1DD7DE86BAE}"/>
                </a:ext>
              </a:extLst>
            </xdr:cNvPr>
            <xdr:cNvSpPr/>
          </xdr:nvSpPr>
          <xdr:spPr>
            <a:xfrm>
              <a:off x="10336486" y="3503355"/>
              <a:ext cx="64800" cy="64800"/>
            </a:xfrm>
            <a:prstGeom prst="rect">
              <a:avLst/>
            </a:prstGeom>
            <a:solidFill>
              <a:srgbClr val="FF4B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 kern="1200"/>
            </a:p>
          </xdr:txBody>
        </xdr:sp>
        <xdr:sp macro="" textlink="">
          <xdr:nvSpPr>
            <xdr:cNvPr id="20" name="Rectangle 19">
              <a:extLst>
                <a:ext uri="{FF2B5EF4-FFF2-40B4-BE49-F238E27FC236}">
                  <a16:creationId xmlns:a16="http://schemas.microsoft.com/office/drawing/2014/main" id="{AF920B3D-63C0-4D0D-839C-3C4D1F1E9698}"/>
                </a:ext>
              </a:extLst>
            </xdr:cNvPr>
            <xdr:cNvSpPr/>
          </xdr:nvSpPr>
          <xdr:spPr>
            <a:xfrm>
              <a:off x="10336486" y="3630895"/>
              <a:ext cx="64800" cy="68356"/>
            </a:xfrm>
            <a:prstGeom prst="rect">
              <a:avLst/>
            </a:prstGeom>
            <a:solidFill>
              <a:srgbClr val="65B8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 kern="1200"/>
            </a:p>
          </xdr:txBody>
        </xdr:sp>
      </xdr:grpSp>
    </xdr:grpSp>
    <xdr:clientData/>
  </xdr:twoCellAnchor>
  <xdr:twoCellAnchor>
    <xdr:from>
      <xdr:col>19</xdr:col>
      <xdr:colOff>103151</xdr:colOff>
      <xdr:row>26</xdr:row>
      <xdr:rowOff>93878</xdr:rowOff>
    </xdr:from>
    <xdr:to>
      <xdr:col>20</xdr:col>
      <xdr:colOff>217545</xdr:colOff>
      <xdr:row>27</xdr:row>
      <xdr:rowOff>75152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45E1DB9-BA09-4537-ADC9-68CE767EFE97}"/>
            </a:ext>
          </a:extLst>
        </xdr:cNvPr>
        <xdr:cNvSpPr txBox="1"/>
      </xdr:nvSpPr>
      <xdr:spPr>
        <a:xfrm>
          <a:off x="10176288" y="4299255"/>
          <a:ext cx="644559" cy="1430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600" kern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absSizeAnchor xmlns:cdr="http://schemas.openxmlformats.org/drawingml/2006/chartDrawing">
    <cdr:from>
      <cdr:x>0.05333</cdr:x>
      <cdr:y>0</cdr:y>
    </cdr:from>
    <cdr:ext cx="4142802" cy="303737"/>
    <cdr:grpSp>
      <cdr:nvGrpSpPr>
        <cdr:cNvPr id="21" name="Legend">
          <a:extLst xmlns:a="http://schemas.openxmlformats.org/drawingml/2006/main">
            <a:ext uri="{FF2B5EF4-FFF2-40B4-BE49-F238E27FC236}">
              <a16:creationId xmlns:a16="http://schemas.microsoft.com/office/drawing/2014/main" id="{FBD1B24D-EA5B-20F3-8DD0-B111796482DF}"/>
            </a:ext>
          </a:extLst>
        </cdr:cNvPr>
        <cdr:cNvGrpSpPr/>
      </cdr:nvGrpSpPr>
      <cdr:grpSpPr>
        <a:xfrm xmlns:a="http://schemas.openxmlformats.org/drawingml/2006/main">
          <a:off x="241238" y="0"/>
          <a:ext cx="4142802" cy="303737"/>
          <a:chOff x="50800" y="50800"/>
          <a:chExt cx="4142802" cy="303738"/>
        </a:xfrm>
      </cdr:grpSpPr>
      <cdr:grpSp>
        <cdr:nvGrpSpPr>
          <cdr:cNvPr id="14" name="Ltxb1">
            <a:extLst xmlns:a="http://schemas.openxmlformats.org/drawingml/2006/main">
              <a:ext uri="{FF2B5EF4-FFF2-40B4-BE49-F238E27FC236}">
                <a16:creationId xmlns:a16="http://schemas.microsoft.com/office/drawing/2014/main" id="{F2A2A2CB-53D3-48F6-DDA5-F79F78A0434A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42801" cy="101246"/>
            <a:chOff x="50800" y="50800"/>
            <a:chExt cx="4142801" cy="101246"/>
          </a:xfrm>
        </cdr:grpSpPr>
        <cdr:sp macro="" textlink="">
          <cdr:nvSpPr>
            <cdr:cNvPr id="1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3DD80CA-8547-1092-0161-07822A4BC9E2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Q2 2026</a:t>
              </a:r>
            </a:p>
          </cdr:txBody>
        </cdr:sp>
        <cdr:sp macro="" textlink="">
          <cdr:nvSpPr>
            <cdr:cNvPr id="1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D0F9CB6-FCCB-A22D-6D47-0884BB41AE3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9C6F7059-7769-59E8-79BF-A7797623DDC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42801" cy="101246"/>
            <a:chOff x="50800" y="50800"/>
            <a:chExt cx="4142801" cy="101246"/>
          </a:xfrm>
        </cdr:grpSpPr>
        <cdr:sp macro="" textlink="">
          <cdr:nvSpPr>
            <cdr:cNvPr id="1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3D08617-3BBB-5510-62E8-8E8473D9C983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Q1 2026</a:t>
              </a:r>
            </a:p>
          </cdr:txBody>
        </cdr:sp>
        <cdr:sp macro="" textlink="">
          <cdr:nvSpPr>
            <cdr:cNvPr id="1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E7D71FC-E166-4B0A-9FCD-2ABC3F97A8D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20" name="Ltxb3">
            <a:extLst xmlns:a="http://schemas.openxmlformats.org/drawingml/2006/main">
              <a:ext uri="{FF2B5EF4-FFF2-40B4-BE49-F238E27FC236}">
                <a16:creationId xmlns:a16="http://schemas.microsoft.com/office/drawing/2014/main" id="{50F6349D-0D8B-1C81-EAAA-A24B4C46AC14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42802" cy="101246"/>
            <a:chOff x="50800" y="50800"/>
            <a:chExt cx="4142802" cy="101246"/>
          </a:xfrm>
        </cdr:grpSpPr>
        <cdr:sp macro="" textlink="">
          <cdr:nvSpPr>
            <cdr:cNvPr id="1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20BD7FF-717A-A5E3-0529-1D76B3154E3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March 2026 ECB staff macroeconomic projections</a:t>
              </a:r>
            </a:p>
          </cdr:txBody>
        </cdr:sp>
        <cdr:sp macro="" textlink="">
          <cdr:nvSpPr>
            <cdr:cNvPr id="1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EDC1970-A017-DC28-226A-C93169E4BAE2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</cdr:grpSp>
  </cdr:abs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7</xdr:row>
      <xdr:rowOff>76200</xdr:rowOff>
    </xdr:from>
    <xdr:to>
      <xdr:col>9</xdr:col>
      <xdr:colOff>440690</xdr:colOff>
      <xdr:row>22</xdr:row>
      <xdr:rowOff>46457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70E927E8-E875-4BE3-A3F3-4112A440429E}"/>
            </a:ext>
          </a:extLst>
        </xdr:cNvPr>
        <xdr:cNvGrpSpPr/>
      </xdr:nvGrpSpPr>
      <xdr:grpSpPr>
        <a:xfrm>
          <a:off x="447675" y="1343025"/>
          <a:ext cx="4536440" cy="2399132"/>
          <a:chOff x="1514475" y="4676775"/>
          <a:chExt cx="4541043" cy="2272566"/>
        </a:xfrm>
      </xdr:grpSpPr>
      <xdr:graphicFrame macro="">
        <xdr:nvGraphicFramePr>
          <xdr:cNvPr id="10" name="Chart 9">
            <a:extLst>
              <a:ext uri="{FF2B5EF4-FFF2-40B4-BE49-F238E27FC236}">
                <a16:creationId xmlns:a16="http://schemas.microsoft.com/office/drawing/2014/main" id="{B270019E-E3CC-5776-5883-EE56BFB2969C}"/>
              </a:ext>
            </a:extLst>
          </xdr:cNvPr>
          <xdr:cNvGraphicFramePr/>
        </xdr:nvGraphicFramePr>
        <xdr:xfrm>
          <a:off x="1579316" y="4676774"/>
          <a:ext cx="4536440" cy="239912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1" name="Chart 10">
            <a:extLst>
              <a:ext uri="{FF2B5EF4-FFF2-40B4-BE49-F238E27FC236}">
                <a16:creationId xmlns:a16="http://schemas.microsoft.com/office/drawing/2014/main" id="{423F69A3-6D6F-E437-5671-CAD50F9ACA12}"/>
              </a:ext>
            </a:extLst>
          </xdr:cNvPr>
          <xdr:cNvGraphicFramePr>
            <a:graphicFrameLocks/>
          </xdr:cNvGraphicFramePr>
        </xdr:nvGraphicFramePr>
        <xdr:xfrm>
          <a:off x="3848806" y="4676774"/>
          <a:ext cx="226695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2.xml><?xml version="1.0" encoding="utf-8"?>
<c:userShapes xmlns:c="http://schemas.openxmlformats.org/drawingml/2006/chart">
  <cdr:absSizeAnchor xmlns:cdr="http://schemas.openxmlformats.org/drawingml/2006/chartDrawing">
    <cdr:from>
      <cdr:x>0.05318</cdr:x>
      <cdr:y>0</cdr:y>
    </cdr:from>
    <cdr:ext cx="4142801" cy="303738"/>
    <cdr:grpSp>
      <cdr:nvGrpSpPr>
        <cdr:cNvPr id="21" name="Legend">
          <a:extLst xmlns:a="http://schemas.openxmlformats.org/drawingml/2006/main">
            <a:ext uri="{FF2B5EF4-FFF2-40B4-BE49-F238E27FC236}">
              <a16:creationId xmlns:a16="http://schemas.microsoft.com/office/drawing/2014/main" id="{CC72413A-F22C-67E1-A5C2-429F0C5B496C}"/>
            </a:ext>
          </a:extLst>
        </cdr:cNvPr>
        <cdr:cNvGrpSpPr/>
      </cdr:nvGrpSpPr>
      <cdr:grpSpPr>
        <a:xfrm xmlns:a="http://schemas.openxmlformats.org/drawingml/2006/main">
          <a:off x="241003" y="0"/>
          <a:ext cx="4142801" cy="303738"/>
          <a:chOff x="50800" y="50800"/>
          <a:chExt cx="4142801" cy="303738"/>
        </a:xfrm>
      </cdr:grpSpPr>
      <cdr:grpSp>
        <cdr:nvGrpSpPr>
          <cdr:cNvPr id="14" name="Ltxb1">
            <a:extLst xmlns:a="http://schemas.openxmlformats.org/drawingml/2006/main">
              <a:ext uri="{FF2B5EF4-FFF2-40B4-BE49-F238E27FC236}">
                <a16:creationId xmlns:a16="http://schemas.microsoft.com/office/drawing/2014/main" id="{6E618230-9ECE-8603-05F1-BA906592C27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42801" cy="101246"/>
            <a:chOff x="50800" y="50800"/>
            <a:chExt cx="4142801" cy="101246"/>
          </a:xfrm>
        </cdr:grpSpPr>
        <cdr:sp macro="" textlink="">
          <cdr:nvSpPr>
            <cdr:cNvPr id="1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8CAE662-87A2-B411-2466-C13344F2ACDF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HICP/HICPX</a:t>
              </a:r>
            </a:p>
          </cdr:txBody>
        </cdr:sp>
        <cdr:sp macro="" textlink="">
          <cdr:nvSpPr>
            <cdr:cNvPr id="1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3FA547E-41E2-D55C-4B60-1CCF7B45405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6C659FAD-D884-10BB-D01A-345D47A473D4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42801" cy="101246"/>
            <a:chOff x="50800" y="50800"/>
            <a:chExt cx="4142801" cy="101246"/>
          </a:xfrm>
        </cdr:grpSpPr>
        <cdr:sp macro="" textlink="">
          <cdr:nvSpPr>
            <cdr:cNvPr id="1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175821C4-85F7-1C82-1BF9-E2F48FCDC109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Q1 2026</a:t>
              </a:r>
            </a:p>
          </cdr:txBody>
        </cdr:sp>
        <cdr:sp macro="" textlink="">
          <cdr:nvSpPr>
            <cdr:cNvPr id="1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2E2D8F61-EADB-F2B8-3328-7C2F737BEEA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20" name="Ltxb3">
            <a:extLst xmlns:a="http://schemas.openxmlformats.org/drawingml/2006/main">
              <a:ext uri="{FF2B5EF4-FFF2-40B4-BE49-F238E27FC236}">
                <a16:creationId xmlns:a16="http://schemas.microsoft.com/office/drawing/2014/main" id="{3932C367-B7BF-1D21-2104-73BC21865396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42801" cy="101246"/>
            <a:chOff x="50800" y="50800"/>
            <a:chExt cx="4142801" cy="101246"/>
          </a:xfrm>
        </cdr:grpSpPr>
        <cdr:sp macro="" textlink="">
          <cdr:nvSpPr>
            <cdr:cNvPr id="1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4324C1DC-D443-428B-7576-D06F31DE7FDF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Q2 2026</a:t>
              </a:r>
            </a:p>
          </cdr:txBody>
        </cdr:sp>
        <cdr:sp macro="" textlink="">
          <cdr:nvSpPr>
            <cdr:cNvPr id="1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E52576B3-68CA-1D3E-FF6F-76A2E96D26E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</cdr:grpSp>
  </cdr:absSizeAnchor>
  <cdr:absSizeAnchor xmlns:cdr="http://schemas.openxmlformats.org/drawingml/2006/chartDrawing">
    <cdr:from>
      <cdr:x>0.05318</cdr:x>
      <cdr:y>0.14778</cdr:y>
    </cdr:from>
    <cdr:ext cx="4282502" cy="126889"/>
    <cdr:sp macro="" textlink="">
      <cdr:nvSpPr>
        <cdr:cNvPr id="23" name="Category">
          <a:extLst xmlns:a="http://schemas.openxmlformats.org/drawingml/2006/main">
            <a:ext uri="{FF2B5EF4-FFF2-40B4-BE49-F238E27FC236}">
              <a16:creationId xmlns:a16="http://schemas.microsoft.com/office/drawing/2014/main" id="{75E42A7A-EDA9-D428-F526-D2AFBA5F5808}"/>
            </a:ext>
          </a:extLst>
        </cdr:cNvPr>
        <cdr:cNvSpPr txBox="1"/>
      </cdr:nvSpPr>
      <cdr:spPr>
        <a:xfrm xmlns:a="http://schemas.openxmlformats.org/drawingml/2006/main">
          <a:off x="241238" y="354538"/>
          <a:ext cx="4282502" cy="126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fr-FR" sz="600" b="1" i="0" kern="1200">
              <a:solidFill>
                <a:srgbClr val="000000"/>
              </a:solidFill>
              <a:latin typeface="Arial" panose="020B0604020202020204" pitchFamily="34" charset="0"/>
            </a:rPr>
            <a:t>a) HICP</a:t>
          </a:r>
        </a:p>
      </cdr:txBody>
    </cdr:sp>
  </cdr:absSizeAnchor>
</c:userShapes>
</file>

<file path=xl/drawings/drawing13.xml><?xml version="1.0" encoding="utf-8"?>
<c:userShapes xmlns:c="http://schemas.openxmlformats.org/drawingml/2006/chart">
  <cdr:absSizeAnchor xmlns:cdr="http://schemas.openxmlformats.org/drawingml/2006/chartDrawing">
    <cdr:from>
      <cdr:x>0.10642</cdr:x>
      <cdr:y>0.14778</cdr:y>
    </cdr:from>
    <cdr:ext cx="2013012" cy="126892"/>
    <cdr:sp macro="" textlink="">
      <cdr:nvSpPr>
        <cdr:cNvPr id="4" name="Category">
          <a:extLst xmlns:a="http://schemas.openxmlformats.org/drawingml/2006/main">
            <a:ext uri="{FF2B5EF4-FFF2-40B4-BE49-F238E27FC236}">
              <a16:creationId xmlns:a16="http://schemas.microsoft.com/office/drawing/2014/main" id="{59350577-B01F-0932-3C4C-24570C384251}"/>
            </a:ext>
          </a:extLst>
        </cdr:cNvPr>
        <cdr:cNvSpPr txBox="1"/>
      </cdr:nvSpPr>
      <cdr:spPr>
        <a:xfrm xmlns:a="http://schemas.openxmlformats.org/drawingml/2006/main">
          <a:off x="241238" y="354538"/>
          <a:ext cx="2013012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fr-FR" sz="600" b="1" i="0" kern="1200">
              <a:solidFill>
                <a:srgbClr val="000000"/>
              </a:solidFill>
              <a:latin typeface="Arial" panose="020B0604020202020204" pitchFamily="34" charset="0"/>
            </a:rPr>
            <a:t>b) HICPX</a:t>
          </a:r>
        </a:p>
      </cdr:txBody>
    </cdr:sp>
  </cdr:abs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23813</xdr:colOff>
      <xdr:row>0</xdr:row>
      <xdr:rowOff>178594</xdr:rowOff>
    </xdr:from>
    <xdr:to>
      <xdr:col>7</xdr:col>
      <xdr:colOff>465413</xdr:colOff>
      <xdr:row>17</xdr:row>
      <xdr:rowOff>180094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98BB19D-816F-4F1D-B375-FB49676F2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295275</xdr:colOff>
      <xdr:row>24</xdr:row>
      <xdr:rowOff>85725</xdr:rowOff>
    </xdr:from>
    <xdr:to>
      <xdr:col>17</xdr:col>
      <xdr:colOff>31115</xdr:colOff>
      <xdr:row>34</xdr:row>
      <xdr:rowOff>149225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2FBEDB7-7253-4025-B0A5-BF8E6133BB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3</xdr:row>
      <xdr:rowOff>57149</xdr:rowOff>
    </xdr:from>
    <xdr:to>
      <xdr:col>8</xdr:col>
      <xdr:colOff>440689</xdr:colOff>
      <xdr:row>18</xdr:row>
      <xdr:rowOff>1758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58F8A8B-9871-4904-8E8C-D61D5025A9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absSizeAnchor xmlns:cdr="http://schemas.openxmlformats.org/drawingml/2006/chartDrawing">
    <cdr:from>
      <cdr:x>0.04198</cdr:x>
      <cdr:y>0</cdr:y>
    </cdr:from>
    <cdr:ext cx="4193601" cy="303738"/>
    <cdr:grpSp>
      <cdr:nvGrpSpPr>
        <cdr:cNvPr id="14" name="Legend">
          <a:extLst xmlns:a="http://schemas.openxmlformats.org/drawingml/2006/main">
            <a:ext uri="{FF2B5EF4-FFF2-40B4-BE49-F238E27FC236}">
              <a16:creationId xmlns:a16="http://schemas.microsoft.com/office/drawing/2014/main" id="{9451D815-2F93-61D7-9773-AD31891FE956}"/>
            </a:ext>
          </a:extLst>
        </cdr:cNvPr>
        <cdr:cNvGrpSpPr/>
      </cdr:nvGrpSpPr>
      <cdr:grpSpPr>
        <a:xfrm xmlns:a="http://schemas.openxmlformats.org/drawingml/2006/main">
          <a:off x="190438" y="0"/>
          <a:ext cx="4193601" cy="303738"/>
          <a:chOff x="0" y="50800"/>
          <a:chExt cx="4193602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194D6331-22D1-5175-0804-29CECD1BE0CF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42802" cy="101246"/>
            <a:chOff x="50800" y="50800"/>
            <a:chExt cx="4142802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4A41D63D-7526-1647-FCAC-CD1C6E6FD35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Average point forecast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DD3FA46-464D-3BCD-1D9B-3566602809F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FC428791-230C-78A9-CA06-FA9A4563138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42801" cy="189667"/>
            <a:chOff x="50800" y="50800"/>
            <a:chExt cx="4142801" cy="189667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E212B28F-973D-6504-5C6D-08A9513E0070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8966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Median point forecast</a:t>
              </a:r>
            </a:p>
            <a:p xmlns:a="http://schemas.openxmlformats.org/drawingml/2006/main">
              <a:endParaRPr lang="fr-FR" sz="600" b="0" i="0" kern="1200">
                <a:solidFill>
                  <a:srgbClr val="000000"/>
                </a:solidFill>
                <a:latin typeface="Arial" panose="020B0604020202020204" pitchFamily="34" charset="0"/>
              </a:endParaRP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601ECB0-25F7-9843-CBD8-6881D019F9D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C618B7AB-3416-BB14-4741-808278A9A02D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42802" cy="101246"/>
            <a:chOff x="50800" y="50800"/>
            <a:chExt cx="4142802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8030B16-BBC6-9C8E-A38B-456DBF7C78CF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Mean of the aggregate probability distribution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652EDD1E-40FC-65F6-9EE4-C13C80BD3E2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EC47B032-1881-2984-F299-356A5183DFD8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0" cy="0"/>
            <a:chOff x="0" y="0"/>
            <a:chExt cx="0" cy="0"/>
          </a:xfrm>
        </cdr:grpSpPr>
      </cdr:grpSp>
    </cdr:grpSp>
  </cdr:abs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104775</xdr:rowOff>
    </xdr:from>
    <xdr:to>
      <xdr:col>8</xdr:col>
      <xdr:colOff>485140</xdr:colOff>
      <xdr:row>16</xdr:row>
      <xdr:rowOff>59263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8C6D033-0313-4CD0-BCA7-8CFD25B67C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absSizeAnchor xmlns:cdr="http://schemas.openxmlformats.org/drawingml/2006/chartDrawing">
    <cdr:from>
      <cdr:x>0.05333</cdr:x>
      <cdr:y>0</cdr:y>
    </cdr:from>
    <cdr:ext cx="4142802" cy="303737"/>
    <cdr:grpSp>
      <cdr:nvGrpSpPr>
        <cdr:cNvPr id="21" name="Legend">
          <a:extLst xmlns:a="http://schemas.openxmlformats.org/drawingml/2006/main">
            <a:ext uri="{FF2B5EF4-FFF2-40B4-BE49-F238E27FC236}">
              <a16:creationId xmlns:a16="http://schemas.microsoft.com/office/drawing/2014/main" id="{DA952787-6CCF-2C5D-426B-0DC7D09B5FC9}"/>
            </a:ext>
          </a:extLst>
        </cdr:cNvPr>
        <cdr:cNvGrpSpPr/>
      </cdr:nvGrpSpPr>
      <cdr:grpSpPr>
        <a:xfrm xmlns:a="http://schemas.openxmlformats.org/drawingml/2006/main">
          <a:off x="241251" y="0"/>
          <a:ext cx="4142802" cy="303737"/>
          <a:chOff x="50800" y="50800"/>
          <a:chExt cx="4142802" cy="303738"/>
        </a:xfrm>
      </cdr:grpSpPr>
      <cdr:grpSp>
        <cdr:nvGrpSpPr>
          <cdr:cNvPr id="14" name="Ltxb1">
            <a:extLst xmlns:a="http://schemas.openxmlformats.org/drawingml/2006/main">
              <a:ext uri="{FF2B5EF4-FFF2-40B4-BE49-F238E27FC236}">
                <a16:creationId xmlns:a16="http://schemas.microsoft.com/office/drawing/2014/main" id="{D93D39DE-9AF1-23EE-B0E1-F6C5226705B4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42801" cy="101246"/>
            <a:chOff x="50800" y="50800"/>
            <a:chExt cx="4142801" cy="101246"/>
          </a:xfrm>
        </cdr:grpSpPr>
        <cdr:sp macro="" textlink="">
          <cdr:nvSpPr>
            <cdr:cNvPr id="1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D9E0E80-5AAE-1536-43D1-2865922DCE42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Q2 2026</a:t>
              </a:r>
            </a:p>
          </cdr:txBody>
        </cdr:sp>
        <cdr:sp macro="" textlink="">
          <cdr:nvSpPr>
            <cdr:cNvPr id="1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F8A0A56-5FA4-23A2-5C03-12B2DD97F98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0F5D5371-527C-A012-8123-7EE36324CB1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42801" cy="101246"/>
            <a:chOff x="50800" y="50800"/>
            <a:chExt cx="4142801" cy="101246"/>
          </a:xfrm>
        </cdr:grpSpPr>
        <cdr:sp macro="" textlink="">
          <cdr:nvSpPr>
            <cdr:cNvPr id="1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9159A09-496A-061B-2ECC-4D11B0C7A02F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Q1 2026</a:t>
              </a:r>
            </a:p>
          </cdr:txBody>
        </cdr:sp>
        <cdr:sp macro="" textlink="">
          <cdr:nvSpPr>
            <cdr:cNvPr id="1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C78F588-86C3-B2F4-A57D-8AF0732BECE1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20" name="Ltxb3">
            <a:extLst xmlns:a="http://schemas.openxmlformats.org/drawingml/2006/main">
              <a:ext uri="{FF2B5EF4-FFF2-40B4-BE49-F238E27FC236}">
                <a16:creationId xmlns:a16="http://schemas.microsoft.com/office/drawing/2014/main" id="{094A3472-CA03-7248-6008-6EC3ECEF8FB4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42802" cy="101246"/>
            <a:chOff x="50800" y="50800"/>
            <a:chExt cx="4142802" cy="101246"/>
          </a:xfrm>
        </cdr:grpSpPr>
        <cdr:sp macro="" textlink="">
          <cdr:nvSpPr>
            <cdr:cNvPr id="1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02F4FA5-C9DF-A7D7-99E3-1C68DD1F3722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March 2026 ECB staff macroeconomic projections</a:t>
              </a:r>
            </a:p>
          </cdr:txBody>
        </cdr:sp>
        <cdr:sp macro="" textlink="">
          <cdr:nvSpPr>
            <cdr:cNvPr id="1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D036D0BF-FC94-0FE4-3286-9E19133E92A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</cdr:grpSp>
  </cdr:abs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198437</xdr:colOff>
      <xdr:row>15</xdr:row>
      <xdr:rowOff>9922</xdr:rowOff>
    </xdr:from>
    <xdr:to>
      <xdr:col>16</xdr:col>
      <xdr:colOff>190262</xdr:colOff>
      <xdr:row>29</xdr:row>
      <xdr:rowOff>20144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CDBBD3-DDAD-4424-80B1-154F2BCADC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0.92162</cdr:y>
    </cdr:from>
    <cdr:to>
      <cdr:x>0.49871</cdr:x>
      <cdr:y>1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497A4B8E-FA0C-1FCA-1637-49B16EBCBD4C}"/>
            </a:ext>
          </a:extLst>
        </cdr:cNvPr>
        <cdr:cNvSpPr txBox="1"/>
      </cdr:nvSpPr>
      <cdr:spPr>
        <a:xfrm xmlns:a="http://schemas.openxmlformats.org/drawingml/2006/main">
          <a:off x="0" y="2986422"/>
          <a:ext cx="1838325" cy="253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GB" sz="900" b="0" kern="1200">
              <a:solidFill>
                <a:srgbClr val="535353"/>
              </a:solidFill>
              <a:latin typeface="Arial" panose="020B0604020202020204" pitchFamily="34" charset="0"/>
            </a:rPr>
            <a:t>HICPX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0.48348</cdr:x>
      <cdr:y>0.81847</cdr:y>
    </cdr:from>
    <cdr:to>
      <cdr:x>0.57341</cdr:x>
      <cdr:y>0.87489</cdr:y>
    </cdr:to>
    <cdr:sp macro="" textlink="">
      <cdr:nvSpPr>
        <cdr:cNvPr id="24" name="Isosceles Triangle 23">
          <a:extLst xmlns:a="http://schemas.openxmlformats.org/drawingml/2006/main">
            <a:ext uri="{FF2B5EF4-FFF2-40B4-BE49-F238E27FC236}">
              <a16:creationId xmlns:a16="http://schemas.microsoft.com/office/drawing/2014/main" id="{2FBAD36A-3637-5B77-0C81-F0D1937DA23F}"/>
            </a:ext>
          </a:extLst>
        </cdr:cNvPr>
        <cdr:cNvSpPr/>
      </cdr:nvSpPr>
      <cdr:spPr>
        <a:xfrm xmlns:a="http://schemas.openxmlformats.org/drawingml/2006/main" rot="10800000">
          <a:off x="2197881" y="2168499"/>
          <a:ext cx="408820" cy="149481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0" cap="flat" cmpd="sng" algn="ctr">
          <a:noFill/>
          <a:prstDash val="solid"/>
          <a:round/>
          <a:headEnd type="none" w="med" len="med"/>
          <a:tailEnd type="none" w="med" len="med"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GB" kern="1200"/>
        </a:p>
      </cdr:txBody>
    </cdr:sp>
  </cdr:relSizeAnchor>
  <cdr:absSizeAnchor xmlns:cdr="http://schemas.openxmlformats.org/drawingml/2006/chartDrawing">
    <cdr:from>
      <cdr:x>0.04758</cdr:x>
      <cdr:y>0</cdr:y>
    </cdr:from>
    <cdr:ext cx="4176953" cy="556676"/>
    <cdr:grpSp>
      <cdr:nvGrpSpPr>
        <cdr:cNvPr id="41" name="Legend">
          <a:extLst xmlns:a="http://schemas.openxmlformats.org/drawingml/2006/main">
            <a:ext uri="{FF2B5EF4-FFF2-40B4-BE49-F238E27FC236}">
              <a16:creationId xmlns:a16="http://schemas.microsoft.com/office/drawing/2014/main" id="{B5FA6CF7-9F30-0CA4-6C42-4A3D2C636598}"/>
            </a:ext>
          </a:extLst>
        </cdr:cNvPr>
        <cdr:cNvGrpSpPr/>
      </cdr:nvGrpSpPr>
      <cdr:grpSpPr>
        <a:xfrm xmlns:a="http://schemas.openxmlformats.org/drawingml/2006/main">
          <a:off x="216291" y="0"/>
          <a:ext cx="4176953" cy="556676"/>
          <a:chOff x="0" y="50800"/>
          <a:chExt cx="4176954" cy="556676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BD148315-7EDB-7E9C-A269-905ED531A9AC}"/>
              </a:ext>
            </a:extLst>
          </cdr:cNvPr>
          <cdr:cNvGrpSpPr/>
        </cdr:nvGrpSpPr>
        <cdr:grpSpPr>
          <a:xfrm xmlns:a="http://schemas.openxmlformats.org/drawingml/2006/main">
            <a:off x="50906" y="50800"/>
            <a:ext cx="4126048" cy="100195"/>
            <a:chOff x="50800" y="50800"/>
            <a:chExt cx="4117401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EF798C7-E485-BE78-6D3B-3A14722E95AB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Q1 2026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CDA87AB2-19DD-EE82-DEE1-47F9BD68D6A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7DE397C0-529E-2F8D-C39A-6B649A018C1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17402" cy="101246"/>
            <a:chOff x="50800" y="50800"/>
            <a:chExt cx="4117402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C6497D2-C6CE-4E6F-BCA7-7E6F8BD98C0B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March 2026 ECB staff macroeconomic projections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4569072-8982-8027-F548-38161EE6591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FE4D331B-D20B-5EB7-1BC4-8A3010E4FDFF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17402" cy="101246"/>
            <a:chOff x="50800" y="50800"/>
            <a:chExt cx="4117402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664CF11B-E594-7B32-F911-578C761757A3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GDP outcome Q4 2025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7956959B-DAA4-10E4-3976-4AB2EA08BBC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65B8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3" name="Ltxb4">
            <a:extLst xmlns:a="http://schemas.openxmlformats.org/drawingml/2006/main">
              <a:ext uri="{FF2B5EF4-FFF2-40B4-BE49-F238E27FC236}">
                <a16:creationId xmlns:a16="http://schemas.microsoft.com/office/drawing/2014/main" id="{A8ED3F30-9C5E-6DE7-087B-D4A466E0F92F}"/>
              </a:ext>
            </a:extLst>
          </cdr:cNvPr>
          <cdr:cNvGrpSpPr/>
        </cdr:nvGrpSpPr>
        <cdr:grpSpPr>
          <a:xfrm xmlns:a="http://schemas.openxmlformats.org/drawingml/2006/main">
            <a:off x="50800" y="354538"/>
            <a:ext cx="4117401" cy="101246"/>
            <a:chOff x="50800" y="50800"/>
            <a:chExt cx="4117401" cy="101246"/>
          </a:xfrm>
        </cdr:grpSpPr>
        <cdr:sp macro="" textlink="">
          <cdr:nvSpPr>
            <cdr:cNvPr id="11" name="Ltxb4a">
              <a:extLst xmlns:a="http://schemas.openxmlformats.org/drawingml/2006/main">
                <a:ext uri="{FF2B5EF4-FFF2-40B4-BE49-F238E27FC236}">
                  <a16:creationId xmlns:a16="http://schemas.microsoft.com/office/drawing/2014/main" id="{D303B614-16DA-9FD3-AC77-86622A2FBCEA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Q2 2026</a:t>
              </a:r>
            </a:p>
          </cdr:txBody>
        </cdr:sp>
        <cdr:sp macro="" textlink="">
          <cdr:nvSpPr>
            <cdr:cNvPr id="12" name="Ltxb4b">
              <a:extLst xmlns:a="http://schemas.openxmlformats.org/drawingml/2006/main">
                <a:ext uri="{FF2B5EF4-FFF2-40B4-BE49-F238E27FC236}">
                  <a16:creationId xmlns:a16="http://schemas.microsoft.com/office/drawing/2014/main" id="{E485A5F9-0F73-1BC7-58F1-A5465F4DB90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6" name="Ltxb5">
            <a:extLst xmlns:a="http://schemas.openxmlformats.org/drawingml/2006/main">
              <a:ext uri="{FF2B5EF4-FFF2-40B4-BE49-F238E27FC236}">
                <a16:creationId xmlns:a16="http://schemas.microsoft.com/office/drawing/2014/main" id="{C7F1E17D-45A7-F6DF-0532-3D32F7CB0A6B}"/>
              </a:ext>
            </a:extLst>
          </cdr:cNvPr>
          <cdr:cNvGrpSpPr/>
        </cdr:nvGrpSpPr>
        <cdr:grpSpPr>
          <a:xfrm xmlns:a="http://schemas.openxmlformats.org/drawingml/2006/main">
            <a:off x="50800" y="455784"/>
            <a:ext cx="4117402" cy="101246"/>
            <a:chOff x="50800" y="50800"/>
            <a:chExt cx="4117402" cy="101246"/>
          </a:xfrm>
        </cdr:grpSpPr>
        <cdr:sp macro="" textlink="">
          <cdr:nvSpPr>
            <cdr:cNvPr id="14" name="Ltxb5a">
              <a:extLst xmlns:a="http://schemas.openxmlformats.org/drawingml/2006/main">
                <a:ext uri="{FF2B5EF4-FFF2-40B4-BE49-F238E27FC236}">
                  <a16:creationId xmlns:a16="http://schemas.microsoft.com/office/drawing/2014/main" id="{A7ADA313-D703-27ED-178E-A35BEA7C3E21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904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standard deviation range</a:t>
              </a:r>
            </a:p>
          </cdr:txBody>
        </cdr:sp>
        <cdr:sp macro="" textlink="">
          <cdr:nvSpPr>
            <cdr:cNvPr id="15" name="Ltxb5b">
              <a:extLst xmlns:a="http://schemas.openxmlformats.org/drawingml/2006/main">
                <a:ext uri="{FF2B5EF4-FFF2-40B4-BE49-F238E27FC236}">
                  <a16:creationId xmlns:a16="http://schemas.microsoft.com/office/drawing/2014/main" id="{88FC0958-CCA8-2B9E-8979-196AFE20AC3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D9D9D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22" name="Ltxb6">
            <a:extLst xmlns:a="http://schemas.openxmlformats.org/drawingml/2006/main">
              <a:ext uri="{FF2B5EF4-FFF2-40B4-BE49-F238E27FC236}">
                <a16:creationId xmlns:a16="http://schemas.microsoft.com/office/drawing/2014/main" id="{98EED14E-D785-7D30-BD65-2069CC858129}"/>
              </a:ext>
            </a:extLst>
          </cdr:cNvPr>
          <cdr:cNvGrpSpPr/>
        </cdr:nvGrpSpPr>
        <cdr:grpSpPr>
          <a:xfrm xmlns:a="http://schemas.openxmlformats.org/drawingml/2006/main">
            <a:off x="0" y="506230"/>
            <a:ext cx="0" cy="0"/>
            <a:chOff x="0" y="0"/>
            <a:chExt cx="0" cy="0"/>
          </a:xfrm>
        </cdr:grpSpPr>
      </cdr:grpSp>
      <cdr:grpSp>
        <cdr:nvGrpSpPr>
          <cdr:cNvPr id="40" name="Ltxb7">
            <a:extLst xmlns:a="http://schemas.openxmlformats.org/drawingml/2006/main">
              <a:ext uri="{FF2B5EF4-FFF2-40B4-BE49-F238E27FC236}">
                <a16:creationId xmlns:a16="http://schemas.microsoft.com/office/drawing/2014/main" id="{A88140E3-9C83-340F-96DF-DA8399D081A4}"/>
              </a:ext>
            </a:extLst>
          </cdr:cNvPr>
          <cdr:cNvGrpSpPr/>
        </cdr:nvGrpSpPr>
        <cdr:grpSpPr>
          <a:xfrm xmlns:a="http://schemas.openxmlformats.org/drawingml/2006/main">
            <a:off x="0" y="607476"/>
            <a:ext cx="0" cy="0"/>
            <a:chOff x="0" y="0"/>
            <a:chExt cx="0" cy="0"/>
          </a:xfrm>
        </cdr:grpSpPr>
      </cdr:grpSp>
    </cdr:grpSp>
  </cdr:abs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98</xdr:row>
      <xdr:rowOff>123825</xdr:rowOff>
    </xdr:from>
    <xdr:to>
      <xdr:col>18</xdr:col>
      <xdr:colOff>288290</xdr:colOff>
      <xdr:row>110</xdr:row>
      <xdr:rowOff>110063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DB26C0-0D08-4D65-B0DD-DBBDD1D29A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0.49905</cdr:x>
      <cdr:y>0.53392</cdr:y>
    </cdr:from>
    <cdr:to>
      <cdr:x>0.58372</cdr:x>
      <cdr:y>0.60233</cdr:y>
    </cdr:to>
    <cdr:cxnSp macro="">
      <cdr:nvCxnSpPr>
        <cdr:cNvPr id="3" name="Straight Arrow Connector 2">
          <a:extLst xmlns:a="http://schemas.openxmlformats.org/drawingml/2006/main">
            <a:ext uri="{FF2B5EF4-FFF2-40B4-BE49-F238E27FC236}">
              <a16:creationId xmlns:a16="http://schemas.microsoft.com/office/drawing/2014/main" id="{F848F5AA-6D54-77E2-FE51-B7A0A85E0677}"/>
            </a:ext>
          </a:extLst>
        </cdr:cNvPr>
        <cdr:cNvCxnSpPr/>
      </cdr:nvCxnSpPr>
      <cdr:spPr>
        <a:xfrm xmlns:a="http://schemas.openxmlformats.org/drawingml/2006/main" flipH="1" flipV="1">
          <a:off x="2255921" y="1213184"/>
          <a:ext cx="382735" cy="155459"/>
        </a:xfrm>
        <a:prstGeom xmlns:a="http://schemas.openxmlformats.org/drawingml/2006/main" prst="straightConnector1">
          <a:avLst/>
        </a:prstGeom>
        <a:ln xmlns:a="http://schemas.openxmlformats.org/drawingml/2006/main" w="12700" cap="flat" cmpd="sng" algn="ctr">
          <a:solidFill>
            <a:srgbClr val="003299"/>
          </a:solidFill>
          <a:prstDash val="solid"/>
          <a:round/>
          <a:headEnd type="none" w="med" len="med"/>
          <a:tailEnd type="triangle" w="med" len="med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0.34268</cdr:x>
      <cdr:y>0.5588</cdr:y>
    </cdr:from>
    <cdr:to>
      <cdr:x>0.37289</cdr:x>
      <cdr:y>0.62782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39A6CA20-0765-8311-325B-7DAC7E02F549}"/>
            </a:ext>
          </a:extLst>
        </cdr:cNvPr>
        <cdr:cNvCxnSpPr/>
      </cdr:nvCxnSpPr>
      <cdr:spPr>
        <a:xfrm xmlns:a="http://schemas.openxmlformats.org/drawingml/2006/main" flipH="1" flipV="1">
          <a:off x="1047498" y="1292787"/>
          <a:ext cx="92347" cy="159679"/>
        </a:xfrm>
        <a:prstGeom xmlns:a="http://schemas.openxmlformats.org/drawingml/2006/main" prst="straightConnector1">
          <a:avLst/>
        </a:prstGeom>
        <a:ln xmlns:a="http://schemas.openxmlformats.org/drawingml/2006/main" w="12700" cap="flat" cmpd="sng" algn="ctr">
          <a:solidFill>
            <a:srgbClr val="FFB400"/>
          </a:solidFill>
          <a:prstDash val="solid"/>
          <a:round/>
          <a:headEnd type="none" w="med" len="med"/>
          <a:tailEnd type="triangle" w="med" len="med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0.70046</cdr:x>
      <cdr:y>0.16538</cdr:y>
    </cdr:from>
    <cdr:to>
      <cdr:x>0.7015</cdr:x>
      <cdr:y>0.24253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8C35F386-E30B-A6F2-2B62-40E041FABC06}"/>
            </a:ext>
          </a:extLst>
        </cdr:cNvPr>
        <cdr:cNvCxnSpPr/>
      </cdr:nvCxnSpPr>
      <cdr:spPr>
        <a:xfrm xmlns:a="http://schemas.openxmlformats.org/drawingml/2006/main" flipH="1" flipV="1">
          <a:off x="3171297" y="375789"/>
          <a:ext cx="4708" cy="175303"/>
        </a:xfrm>
        <a:prstGeom xmlns:a="http://schemas.openxmlformats.org/drawingml/2006/main" prst="straightConnector1">
          <a:avLst/>
        </a:prstGeom>
        <a:ln xmlns:a="http://schemas.openxmlformats.org/drawingml/2006/main" w="12700" cap="flat" cmpd="sng" algn="ctr">
          <a:solidFill>
            <a:srgbClr val="003299"/>
          </a:solidFill>
          <a:prstDash val="solid"/>
          <a:round/>
          <a:headEnd type="none" w="med" len="med"/>
          <a:tailEnd type="triangle" w="med" len="med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0.70255</cdr:x>
      <cdr:y>0.26283</cdr:y>
    </cdr:from>
    <cdr:to>
      <cdr:x>0.70463</cdr:x>
      <cdr:y>0.34636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A6D63F60-745D-7B4C-78E6-297D074C3E04}"/>
            </a:ext>
          </a:extLst>
        </cdr:cNvPr>
        <cdr:cNvCxnSpPr/>
      </cdr:nvCxnSpPr>
      <cdr:spPr>
        <a:xfrm xmlns:a="http://schemas.openxmlformats.org/drawingml/2006/main" flipH="1" flipV="1">
          <a:off x="3180759" y="597218"/>
          <a:ext cx="9417" cy="189801"/>
        </a:xfrm>
        <a:prstGeom xmlns:a="http://schemas.openxmlformats.org/drawingml/2006/main" prst="straightConnector1">
          <a:avLst/>
        </a:prstGeom>
        <a:ln xmlns:a="http://schemas.openxmlformats.org/drawingml/2006/main" w="12700" cap="flat" cmpd="sng" algn="ctr">
          <a:solidFill>
            <a:srgbClr val="FFB400"/>
          </a:solidFill>
          <a:prstDash val="solid"/>
          <a:round/>
          <a:headEnd type="none" w="med" len="med"/>
          <a:tailEnd type="triangle" w="med" len="med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0.71424</cdr:x>
      <cdr:y>0.16763</cdr:y>
    </cdr:from>
    <cdr:to>
      <cdr:x>0.81886</cdr:x>
      <cdr:y>0.20652</cdr:y>
    </cdr:to>
    <cdr:sp macro="" textlink="">
      <cdr:nvSpPr>
        <cdr:cNvPr id="13" name="TextBox 12">
          <a:extLst xmlns:a="http://schemas.openxmlformats.org/drawingml/2006/main">
            <a:ext uri="{FF2B5EF4-FFF2-40B4-BE49-F238E27FC236}">
              <a16:creationId xmlns:a16="http://schemas.microsoft.com/office/drawing/2014/main" id="{78D4BE52-5A86-DD31-F2A8-6AEAF7644E5C}"/>
            </a:ext>
          </a:extLst>
        </cdr:cNvPr>
        <cdr:cNvSpPr txBox="1"/>
      </cdr:nvSpPr>
      <cdr:spPr>
        <a:xfrm xmlns:a="http://schemas.openxmlformats.org/drawingml/2006/main">
          <a:off x="3240107" y="436425"/>
          <a:ext cx="474617" cy="101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6350" rIns="0" bIns="6350" rtlCol="0">
          <a:spAutoFit/>
        </a:bodyPr>
        <a:lstStyle xmlns:a="http://schemas.openxmlformats.org/drawingml/2006/main"/>
        <a:p xmlns:a="http://schemas.openxmlformats.org/drawingml/2006/main">
          <a:r>
            <a:rPr lang="en-GB" sz="600" b="1" i="0" kern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Ukraine 2022</a:t>
          </a:r>
        </a:p>
      </cdr:txBody>
    </cdr:sp>
  </cdr:relSizeAnchor>
  <cdr:relSizeAnchor xmlns:cdr="http://schemas.openxmlformats.org/drawingml/2006/chartDrawing">
    <cdr:from>
      <cdr:x>0.71736</cdr:x>
      <cdr:y>0.26566</cdr:y>
    </cdr:from>
    <cdr:to>
      <cdr:x>0.79087</cdr:x>
      <cdr:y>0.30455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BE1EA17E-1E84-DB00-BE6E-7212C8A42855}"/>
            </a:ext>
          </a:extLst>
        </cdr:cNvPr>
        <cdr:cNvSpPr txBox="1"/>
      </cdr:nvSpPr>
      <cdr:spPr>
        <a:xfrm xmlns:a="http://schemas.openxmlformats.org/drawingml/2006/main">
          <a:off x="3254261" y="691646"/>
          <a:ext cx="333489" cy="101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63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kern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Iran 2026</a:t>
          </a:r>
        </a:p>
      </cdr:txBody>
    </cdr:sp>
  </cdr:relSizeAnchor>
  <cdr:absSizeAnchor xmlns:cdr="http://schemas.openxmlformats.org/drawingml/2006/chartDrawing">
    <cdr:from>
      <cdr:x>0</cdr:x>
      <cdr:y>0.1302</cdr:y>
    </cdr:from>
    <cdr:ext cx="101246" cy="1712341"/>
    <cdr:sp macro="" textlink="">
      <cdr:nvSpPr>
        <cdr:cNvPr id="2" name="y-axis 1">
          <a:extLst xmlns:a="http://schemas.openxmlformats.org/drawingml/2006/main">
            <a:ext uri="{FF2B5EF4-FFF2-40B4-BE49-F238E27FC236}">
              <a16:creationId xmlns:a16="http://schemas.microsoft.com/office/drawing/2014/main" id="{E95664BB-5C7A-4B62-175F-79BF01B48C20}"/>
            </a:ext>
          </a:extLst>
        </cdr:cNvPr>
        <cdr:cNvSpPr txBox="1"/>
      </cdr:nvSpPr>
      <cdr:spPr>
        <a:xfrm xmlns:a="http://schemas.openxmlformats.org/drawingml/2006/main">
          <a:off x="0" y="295837"/>
          <a:ext cx="101246" cy="1712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6350" tIns="6350" rIns="6350" bIns="635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600" b="1" i="0" kern="1200">
              <a:solidFill>
                <a:srgbClr val="5C5C5C"/>
              </a:solidFill>
              <a:latin typeface="Arial" panose="020B0604020202020204" pitchFamily="34" charset="0"/>
            </a:rPr>
            <a:t>Inflation, one year ahead</a:t>
          </a:r>
        </a:p>
      </cdr:txBody>
    </cdr:sp>
  </cdr:absSizeAnchor>
  <cdr:absSizeAnchor xmlns:cdr="http://schemas.openxmlformats.org/drawingml/2006/chartDrawing">
    <cdr:from>
      <cdr:x>0.0615</cdr:x>
      <cdr:y>0.94985</cdr:y>
    </cdr:from>
    <cdr:ext cx="4147380" cy="101246"/>
    <cdr:sp macro="" textlink="">
      <cdr:nvSpPr>
        <cdr:cNvPr id="4" name="x-axis 1">
          <a:extLst xmlns:a="http://schemas.openxmlformats.org/drawingml/2006/main">
            <a:ext uri="{FF2B5EF4-FFF2-40B4-BE49-F238E27FC236}">
              <a16:creationId xmlns:a16="http://schemas.microsoft.com/office/drawing/2014/main" id="{AD8CBEB6-A973-777B-D795-A1146505361D}"/>
            </a:ext>
          </a:extLst>
        </cdr:cNvPr>
        <cdr:cNvSpPr txBox="1"/>
      </cdr:nvSpPr>
      <cdr:spPr>
        <a:xfrm xmlns:a="http://schemas.openxmlformats.org/drawingml/2006/main">
          <a:off x="278982" y="2158292"/>
          <a:ext cx="4147380" cy="101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6350" rIns="6350" bIns="635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600" b="1" i="0" kern="1200">
              <a:solidFill>
                <a:srgbClr val="5C5C5C"/>
              </a:solidFill>
              <a:latin typeface="Arial" panose="020B0604020202020204" pitchFamily="34" charset="0"/>
            </a:rPr>
            <a:t>GDP growth, one year ahead</a:t>
          </a:r>
        </a:p>
      </cdr:txBody>
    </cdr:sp>
  </cdr:absSizeAnchor>
  <cdr:absSizeAnchor xmlns:cdr="http://schemas.openxmlformats.org/drawingml/2006/chartDrawing">
    <cdr:from>
      <cdr:x>0.0615</cdr:x>
      <cdr:y>0</cdr:y>
    </cdr:from>
    <cdr:ext cx="4054258" cy="202492"/>
    <cdr:grpSp>
      <cdr:nvGrpSpPr>
        <cdr:cNvPr id="17" name="Legend">
          <a:extLst xmlns:a="http://schemas.openxmlformats.org/drawingml/2006/main">
            <a:ext uri="{FF2B5EF4-FFF2-40B4-BE49-F238E27FC236}">
              <a16:creationId xmlns:a16="http://schemas.microsoft.com/office/drawing/2014/main" id="{E77849F5-AD1B-B9D6-7032-543064A1E31E}"/>
            </a:ext>
          </a:extLst>
        </cdr:cNvPr>
        <cdr:cNvGrpSpPr/>
      </cdr:nvGrpSpPr>
      <cdr:grpSpPr>
        <a:xfrm xmlns:a="http://schemas.openxmlformats.org/drawingml/2006/main">
          <a:off x="278983" y="0"/>
          <a:ext cx="4054258" cy="202492"/>
          <a:chOff x="50800" y="50800"/>
          <a:chExt cx="4054258" cy="202492"/>
        </a:xfrm>
      </cdr:grpSpPr>
      <cdr:grpSp>
        <cdr:nvGrpSpPr>
          <cdr:cNvPr id="9" name="Ltxb1">
            <a:extLst xmlns:a="http://schemas.openxmlformats.org/drawingml/2006/main">
              <a:ext uri="{FF2B5EF4-FFF2-40B4-BE49-F238E27FC236}">
                <a16:creationId xmlns:a16="http://schemas.microsoft.com/office/drawing/2014/main" id="{D80D82BC-15CB-7458-F55B-B352B73DF5C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054258" cy="101246"/>
            <a:chOff x="50800" y="50800"/>
            <a:chExt cx="4054257" cy="101246"/>
          </a:xfrm>
        </cdr:grpSpPr>
        <cdr:sp macro="" textlink="">
          <cdr:nvSpPr>
            <cdr:cNvPr id="5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9A2B51AF-10A6-4515-97FA-DADC29DA9FC4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272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Q4 2021 - Q1 2023</a:t>
              </a:r>
            </a:p>
          </cdr:txBody>
        </cdr:sp>
        <cdr:sp macro="" textlink="">
          <cdr:nvSpPr>
            <cdr:cNvPr id="7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7922B101-57B8-B968-61B6-4E1A0EB829E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6" name="Ltxb2">
            <a:extLst xmlns:a="http://schemas.openxmlformats.org/drawingml/2006/main">
              <a:ext uri="{FF2B5EF4-FFF2-40B4-BE49-F238E27FC236}">
                <a16:creationId xmlns:a16="http://schemas.microsoft.com/office/drawing/2014/main" id="{605382B8-476B-F8CB-7DAE-6EDEB2B7478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054257" cy="101246"/>
            <a:chOff x="50800" y="50800"/>
            <a:chExt cx="4054257" cy="101246"/>
          </a:xfrm>
        </cdr:grpSpPr>
        <cdr:sp macro="" textlink="">
          <cdr:nvSpPr>
            <cdr:cNvPr id="11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8757C48-FAF4-54B6-93B9-47457E918C37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3927257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Latest 3 rounds</a:t>
              </a:r>
            </a:p>
          </cdr:txBody>
        </cdr:sp>
        <cdr:sp macro="" textlink="">
          <cdr:nvSpPr>
            <cdr:cNvPr id="15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5B7294C-E50B-A41C-0DF9-CC32579B731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</cdr:grpSp>
  </cdr:abs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238125</xdr:colOff>
      <xdr:row>18</xdr:row>
      <xdr:rowOff>123825</xdr:rowOff>
    </xdr:from>
    <xdr:to>
      <xdr:col>18</xdr:col>
      <xdr:colOff>507365</xdr:colOff>
      <xdr:row>30</xdr:row>
      <xdr:rowOff>110063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A7716A-AD65-49D7-B1B8-3515D8F34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0.7106</cdr:x>
      <cdr:y>0.56855</cdr:y>
    </cdr:from>
    <cdr:to>
      <cdr:x>0.75435</cdr:x>
      <cdr:y>0.59408</cdr:y>
    </cdr:to>
    <cdr:cxnSp macro="">
      <cdr:nvCxnSpPr>
        <cdr:cNvPr id="2" name="Straight Arrow Connector 1">
          <a:extLst xmlns:a="http://schemas.openxmlformats.org/drawingml/2006/main">
            <a:ext uri="{FF2B5EF4-FFF2-40B4-BE49-F238E27FC236}">
              <a16:creationId xmlns:a16="http://schemas.microsoft.com/office/drawing/2014/main" id="{B1BF6EFD-06A6-6D15-C246-C4F80CDB83FA}"/>
            </a:ext>
          </a:extLst>
        </cdr:cNvPr>
        <cdr:cNvCxnSpPr/>
      </cdr:nvCxnSpPr>
      <cdr:spPr>
        <a:xfrm xmlns:a="http://schemas.openxmlformats.org/drawingml/2006/main" flipH="1" flipV="1">
          <a:off x="2170500" y="1309932"/>
          <a:ext cx="133631" cy="58821"/>
        </a:xfrm>
        <a:prstGeom xmlns:a="http://schemas.openxmlformats.org/drawingml/2006/main" prst="straightConnector1">
          <a:avLst/>
        </a:prstGeom>
        <a:ln xmlns:a="http://schemas.openxmlformats.org/drawingml/2006/main" w="12700" cap="flat" cmpd="sng" algn="ctr">
          <a:solidFill>
            <a:srgbClr val="003299"/>
          </a:solidFill>
          <a:prstDash val="solid"/>
          <a:round/>
          <a:headEnd type="none" w="med" len="med"/>
          <a:tailEnd type="triangle" w="med" len="med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0.76944</cdr:x>
      <cdr:y>0.15429</cdr:y>
    </cdr:from>
    <cdr:to>
      <cdr:x>0.87406</cdr:x>
      <cdr:y>0.19318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5A99DA23-D4F7-FBC9-6FA9-321269D8C9C9}"/>
            </a:ext>
          </a:extLst>
        </cdr:cNvPr>
        <cdr:cNvSpPr txBox="1"/>
      </cdr:nvSpPr>
      <cdr:spPr>
        <a:xfrm xmlns:a="http://schemas.openxmlformats.org/drawingml/2006/main">
          <a:off x="3490518" y="401694"/>
          <a:ext cx="474617" cy="101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63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kern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Ukraine 2022</a:t>
          </a:r>
        </a:p>
      </cdr:txBody>
    </cdr:sp>
  </cdr:relSizeAnchor>
  <cdr:relSizeAnchor xmlns:cdr="http://schemas.openxmlformats.org/drawingml/2006/chartDrawing">
    <cdr:from>
      <cdr:x>0.77257</cdr:x>
      <cdr:y>0.25232</cdr:y>
    </cdr:from>
    <cdr:to>
      <cdr:x>0.84608</cdr:x>
      <cdr:y>0.29121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B5488A1-0D14-C7C7-22D4-A082E6C54794}"/>
            </a:ext>
          </a:extLst>
        </cdr:cNvPr>
        <cdr:cNvSpPr txBox="1"/>
      </cdr:nvSpPr>
      <cdr:spPr>
        <a:xfrm xmlns:a="http://schemas.openxmlformats.org/drawingml/2006/main">
          <a:off x="3504717" y="656915"/>
          <a:ext cx="333489" cy="101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6350" rIns="0" bIns="63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600" b="1" i="0" kern="120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Iran 2026</a:t>
          </a:r>
        </a:p>
      </cdr:txBody>
    </cdr:sp>
  </cdr:relSizeAnchor>
  <cdr:relSizeAnchor xmlns:cdr="http://schemas.openxmlformats.org/drawingml/2006/chartDrawing">
    <cdr:from>
      <cdr:x>0.75574</cdr:x>
      <cdr:y>0.23653</cdr:y>
    </cdr:from>
    <cdr:to>
      <cdr:x>0.75574</cdr:x>
      <cdr:y>0.31658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AD687E29-804B-712E-2EC9-9293FC99E420}"/>
            </a:ext>
          </a:extLst>
        </cdr:cNvPr>
        <cdr:cNvCxnSpPr/>
      </cdr:nvCxnSpPr>
      <cdr:spPr>
        <a:xfrm xmlns:a="http://schemas.openxmlformats.org/drawingml/2006/main" flipV="1">
          <a:off x="3428384" y="537448"/>
          <a:ext cx="0" cy="181893"/>
        </a:xfrm>
        <a:prstGeom xmlns:a="http://schemas.openxmlformats.org/drawingml/2006/main" prst="straightConnector1">
          <a:avLst/>
        </a:prstGeom>
        <a:ln xmlns:a="http://schemas.openxmlformats.org/drawingml/2006/main" w="12700" cap="flat" cmpd="sng" algn="ctr">
          <a:solidFill>
            <a:srgbClr val="FFB400"/>
          </a:solidFill>
          <a:prstDash val="solid"/>
          <a:round/>
          <a:headEnd type="none" w="med" len="med"/>
          <a:tailEnd type="triangle" w="med" len="med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0.30758</cdr:x>
      <cdr:y>0.5538</cdr:y>
    </cdr:from>
    <cdr:to>
      <cdr:x>0.35967</cdr:x>
      <cdr:y>0.55728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6C2CF96B-BACE-A62C-A62D-C72A66839BCB}"/>
            </a:ext>
          </a:extLst>
        </cdr:cNvPr>
        <cdr:cNvCxnSpPr/>
      </cdr:nvCxnSpPr>
      <cdr:spPr>
        <a:xfrm xmlns:a="http://schemas.openxmlformats.org/drawingml/2006/main" flipH="1">
          <a:off x="939495" y="1275963"/>
          <a:ext cx="159086" cy="8019"/>
        </a:xfrm>
        <a:prstGeom xmlns:a="http://schemas.openxmlformats.org/drawingml/2006/main" prst="straightConnector1">
          <a:avLst/>
        </a:prstGeom>
        <a:ln xmlns:a="http://schemas.openxmlformats.org/drawingml/2006/main" w="12700" cap="flat" cmpd="sng" algn="ctr">
          <a:solidFill>
            <a:srgbClr val="FFB400"/>
          </a:solidFill>
          <a:prstDash val="solid"/>
          <a:round/>
          <a:headEnd type="none" w="med" len="med"/>
          <a:tailEnd type="triangle" w="med" len="med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0.75678</cdr:x>
      <cdr:y>0.1356</cdr:y>
    </cdr:from>
    <cdr:to>
      <cdr:x>0.75782</cdr:x>
      <cdr:y>0.21739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E3083C0B-900E-5DB0-1D5D-14EBD07ED2E4}"/>
            </a:ext>
          </a:extLst>
        </cdr:cNvPr>
        <cdr:cNvCxnSpPr/>
      </cdr:nvCxnSpPr>
      <cdr:spPr>
        <a:xfrm xmlns:a="http://schemas.openxmlformats.org/drawingml/2006/main" flipV="1">
          <a:off x="3433102" y="308111"/>
          <a:ext cx="4718" cy="185846"/>
        </a:xfrm>
        <a:prstGeom xmlns:a="http://schemas.openxmlformats.org/drawingml/2006/main" prst="straightConnector1">
          <a:avLst/>
        </a:prstGeom>
        <a:ln xmlns:a="http://schemas.openxmlformats.org/drawingml/2006/main" w="12700" cap="flat" cmpd="sng" algn="ctr">
          <a:solidFill>
            <a:srgbClr val="003299"/>
          </a:solidFill>
          <a:prstDash val="solid"/>
          <a:round/>
          <a:headEnd type="none" w="med" len="med"/>
          <a:tailEnd type="triangle" w="med" len="med"/>
        </a:ln>
        <a:effectLst xmlns:a="http://schemas.openxmlformats.org/drawingml/2006/main"/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absSizeAnchor xmlns:cdr="http://schemas.openxmlformats.org/drawingml/2006/chartDrawing">
    <cdr:from>
      <cdr:x>0</cdr:x>
      <cdr:y>0.1302</cdr:y>
    </cdr:from>
    <cdr:ext cx="101246" cy="1712341"/>
    <cdr:sp macro="" textlink="">
      <cdr:nvSpPr>
        <cdr:cNvPr id="6" name="y-axis 1">
          <a:extLst xmlns:a="http://schemas.openxmlformats.org/drawingml/2006/main">
            <a:ext uri="{FF2B5EF4-FFF2-40B4-BE49-F238E27FC236}">
              <a16:creationId xmlns:a16="http://schemas.microsoft.com/office/drawing/2014/main" id="{75D29DDD-EFE9-E3A3-8713-38A14F3E1FE8}"/>
            </a:ext>
          </a:extLst>
        </cdr:cNvPr>
        <cdr:cNvSpPr txBox="1"/>
      </cdr:nvSpPr>
      <cdr:spPr>
        <a:xfrm xmlns:a="http://schemas.openxmlformats.org/drawingml/2006/main">
          <a:off x="0" y="295837"/>
          <a:ext cx="101246" cy="17123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square" lIns="6350" tIns="6350" rIns="6350" bIns="635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600" b="1" i="0" kern="1200">
              <a:solidFill>
                <a:srgbClr val="5C5C5C"/>
              </a:solidFill>
              <a:latin typeface="Arial" panose="020B0604020202020204" pitchFamily="34" charset="0"/>
            </a:rPr>
            <a:t>Inflation, two years head</a:t>
          </a:r>
        </a:p>
      </cdr:txBody>
    </cdr:sp>
  </cdr:absSizeAnchor>
  <cdr:absSizeAnchor xmlns:cdr="http://schemas.openxmlformats.org/drawingml/2006/chartDrawing">
    <cdr:from>
      <cdr:x>0.0755</cdr:x>
      <cdr:y>0.94985</cdr:y>
    </cdr:from>
    <cdr:ext cx="4052129" cy="101246"/>
    <cdr:sp macro="" textlink="">
      <cdr:nvSpPr>
        <cdr:cNvPr id="7" name="x-axis 1">
          <a:extLst xmlns:a="http://schemas.openxmlformats.org/drawingml/2006/main">
            <a:ext uri="{FF2B5EF4-FFF2-40B4-BE49-F238E27FC236}">
              <a16:creationId xmlns:a16="http://schemas.microsoft.com/office/drawing/2014/main" id="{660109AF-8981-7ADB-93B7-F46AE0D46A93}"/>
            </a:ext>
          </a:extLst>
        </cdr:cNvPr>
        <cdr:cNvSpPr txBox="1"/>
      </cdr:nvSpPr>
      <cdr:spPr>
        <a:xfrm xmlns:a="http://schemas.openxmlformats.org/drawingml/2006/main">
          <a:off x="342484" y="2158292"/>
          <a:ext cx="4052129" cy="1012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6350" rIns="6350" bIns="635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fr-FR" sz="600" b="1" i="0" kern="1200">
              <a:solidFill>
                <a:srgbClr val="5C5C5C"/>
              </a:solidFill>
              <a:latin typeface="Arial" panose="020B0604020202020204" pitchFamily="34" charset="0"/>
            </a:rPr>
            <a:t>GDP growth, two years ahead</a:t>
          </a:r>
        </a:p>
      </cdr:txBody>
    </cdr:sp>
  </cdr:absSizeAnchor>
  <cdr:absSizeAnchor xmlns:cdr="http://schemas.openxmlformats.org/drawingml/2006/chartDrawing">
    <cdr:from>
      <cdr:x>0.0755</cdr:x>
      <cdr:y>0</cdr:y>
    </cdr:from>
    <cdr:ext cx="3990754" cy="202492"/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737E7F53-A0A4-B033-7CCE-30D5ABBE805D}"/>
            </a:ext>
          </a:extLst>
        </cdr:cNvPr>
        <cdr:cNvGrpSpPr/>
      </cdr:nvGrpSpPr>
      <cdr:grpSpPr>
        <a:xfrm xmlns:a="http://schemas.openxmlformats.org/drawingml/2006/main">
          <a:off x="342484" y="0"/>
          <a:ext cx="3990754" cy="202492"/>
          <a:chOff x="50800" y="50800"/>
          <a:chExt cx="3990755" cy="202492"/>
        </a:xfrm>
      </cdr:grpSpPr>
      <cdr:grpSp>
        <cdr:nvGrpSpPr>
          <cdr:cNvPr id="11" name="Ltxb1">
            <a:extLst xmlns:a="http://schemas.openxmlformats.org/drawingml/2006/main">
              <a:ext uri="{FF2B5EF4-FFF2-40B4-BE49-F238E27FC236}">
                <a16:creationId xmlns:a16="http://schemas.microsoft.com/office/drawing/2014/main" id="{F52ADC08-770A-B9DB-209A-57505803131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3990755" cy="101246"/>
            <a:chOff x="50800" y="50800"/>
            <a:chExt cx="3990755" cy="101246"/>
          </a:xfrm>
        </cdr:grpSpPr>
        <cdr:sp macro="" textlink="">
          <cdr:nvSpPr>
            <cdr:cNvPr id="9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DC352A9-A057-2FE6-A75C-08293B924637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86375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Q4 2021 - Q1 2023</a:t>
              </a:r>
            </a:p>
          </cdr:txBody>
        </cdr:sp>
        <cdr:sp macro="" textlink="">
          <cdr:nvSpPr>
            <cdr:cNvPr id="10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8673F6B8-A872-2B6A-1AA8-2EB5DD25638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5" name="Ltxb2">
            <a:extLst xmlns:a="http://schemas.openxmlformats.org/drawingml/2006/main">
              <a:ext uri="{FF2B5EF4-FFF2-40B4-BE49-F238E27FC236}">
                <a16:creationId xmlns:a16="http://schemas.microsoft.com/office/drawing/2014/main" id="{D69BEA7A-830D-992E-1AD8-0E72DDF3A928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3990755" cy="101246"/>
            <a:chOff x="50800" y="50800"/>
            <a:chExt cx="3990755" cy="101246"/>
          </a:xfrm>
        </cdr:grpSpPr>
        <cdr:sp macro="" textlink="">
          <cdr:nvSpPr>
            <cdr:cNvPr id="12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435CFA4D-BD65-1D5B-1739-7140067BE41A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3863756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Latest 3 rounds</a:t>
              </a:r>
            </a:p>
          </cdr:txBody>
        </cdr:sp>
        <cdr:sp macro="" textlink="">
          <cdr:nvSpPr>
            <cdr:cNvPr id="1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F58C534-B954-9BBC-E8A8-597F7ACCF36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</cdr:grpSp>
  </cdr:abs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57150</xdr:rowOff>
    </xdr:from>
    <xdr:to>
      <xdr:col>8</xdr:col>
      <xdr:colOff>485140</xdr:colOff>
      <xdr:row>16</xdr:row>
      <xdr:rowOff>11638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99FEF2-5FC5-44BB-A0F3-FE11C56C1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absSizeAnchor xmlns:cdr="http://schemas.openxmlformats.org/drawingml/2006/chartDrawing">
    <cdr:from>
      <cdr:x>0.05333</cdr:x>
      <cdr:y>0</cdr:y>
    </cdr:from>
    <cdr:ext cx="4142802" cy="303737"/>
    <cdr:grpSp>
      <cdr:nvGrpSpPr>
        <cdr:cNvPr id="21" name="Legend">
          <a:extLst xmlns:a="http://schemas.openxmlformats.org/drawingml/2006/main">
            <a:ext uri="{FF2B5EF4-FFF2-40B4-BE49-F238E27FC236}">
              <a16:creationId xmlns:a16="http://schemas.microsoft.com/office/drawing/2014/main" id="{F4E106AC-6C54-617E-0D6F-3D2C950E09BC}"/>
            </a:ext>
          </a:extLst>
        </cdr:cNvPr>
        <cdr:cNvGrpSpPr/>
      </cdr:nvGrpSpPr>
      <cdr:grpSpPr>
        <a:xfrm xmlns:a="http://schemas.openxmlformats.org/drawingml/2006/main">
          <a:off x="241238" y="0"/>
          <a:ext cx="4142802" cy="303737"/>
          <a:chOff x="50800" y="50800"/>
          <a:chExt cx="4142802" cy="303738"/>
        </a:xfrm>
      </cdr:grpSpPr>
      <cdr:grpSp>
        <cdr:nvGrpSpPr>
          <cdr:cNvPr id="14" name="Ltxb1">
            <a:extLst xmlns:a="http://schemas.openxmlformats.org/drawingml/2006/main">
              <a:ext uri="{FF2B5EF4-FFF2-40B4-BE49-F238E27FC236}">
                <a16:creationId xmlns:a16="http://schemas.microsoft.com/office/drawing/2014/main" id="{D5453838-BCC0-E808-C119-6B75657A5D5C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42801" cy="101246"/>
            <a:chOff x="50800" y="50800"/>
            <a:chExt cx="4142801" cy="101246"/>
          </a:xfrm>
        </cdr:grpSpPr>
        <cdr:sp macro="" textlink="">
          <cdr:nvSpPr>
            <cdr:cNvPr id="1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CC07E5A8-7E53-62D0-61D6-9BE51F741E4E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Q2 2026</a:t>
              </a:r>
            </a:p>
          </cdr:txBody>
        </cdr:sp>
        <cdr:sp macro="" textlink="">
          <cdr:nvSpPr>
            <cdr:cNvPr id="1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E911797-A03A-854C-5280-E6587B3D199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F4AB1519-8C7B-AA8E-E461-C13FC83E421F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42801" cy="101246"/>
            <a:chOff x="50800" y="50800"/>
            <a:chExt cx="4142801" cy="101246"/>
          </a:xfrm>
        </cdr:grpSpPr>
        <cdr:sp macro="" textlink="">
          <cdr:nvSpPr>
            <cdr:cNvPr id="1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041F81DA-BF43-2A4A-AB1B-2F16AC49CB4C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Q1 2026</a:t>
              </a:r>
            </a:p>
          </cdr:txBody>
        </cdr:sp>
        <cdr:sp macro="" textlink="">
          <cdr:nvSpPr>
            <cdr:cNvPr id="1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BA039A3-A4AA-5006-4AA1-8DBDB6357B5E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20" name="Ltxb3">
            <a:extLst xmlns:a="http://schemas.openxmlformats.org/drawingml/2006/main">
              <a:ext uri="{FF2B5EF4-FFF2-40B4-BE49-F238E27FC236}">
                <a16:creationId xmlns:a16="http://schemas.microsoft.com/office/drawing/2014/main" id="{D5FB90D6-F541-8BEF-D623-99847110C7CC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42802" cy="101246"/>
            <a:chOff x="50800" y="50800"/>
            <a:chExt cx="4142802" cy="101246"/>
          </a:xfrm>
        </cdr:grpSpPr>
        <cdr:sp macro="" textlink="">
          <cdr:nvSpPr>
            <cdr:cNvPr id="1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B2800A2-9240-C701-0F83-E7E539A2A70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March 2026 ECB staff macroeconomic projections</a:t>
              </a:r>
            </a:p>
          </cdr:txBody>
        </cdr:sp>
        <cdr:sp macro="" textlink="">
          <cdr:nvSpPr>
            <cdr:cNvPr id="1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039D7A04-E38D-8894-AD26-0D845EB90AA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</cdr:grpSp>
  </cdr:absSizeAnchor>
</c:userShapes>
</file>

<file path=xl/drawings/drawing2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348759</xdr:colOff>
          <xdr:row>33</xdr:row>
          <xdr:rowOff>153592</xdr:rowOff>
        </xdr:from>
        <xdr:to>
          <xdr:col>19</xdr:col>
          <xdr:colOff>126476</xdr:colOff>
          <xdr:row>35</xdr:row>
          <xdr:rowOff>18427</xdr:rowOff>
        </xdr:to>
        <xdr:grpSp>
          <xdr:nvGrpSpPr>
            <xdr:cNvPr id="11" name="Legend">
              <a:extLst>
                <a:ext uri="{FF2B5EF4-FFF2-40B4-BE49-F238E27FC236}">
                  <a16:creationId xmlns:a16="http://schemas.microsoft.com/office/drawing/2014/main" id="{0822201A-9B9E-2C7A-8C83-F54587B50069}"/>
                </a:ext>
              </a:extLst>
            </xdr:cNvPr>
            <xdr:cNvGrpSpPr/>
          </xdr:nvGrpSpPr>
          <xdr:grpSpPr>
            <a:xfrm>
              <a:off x="9311784" y="5601892"/>
              <a:ext cx="825467" cy="188685"/>
              <a:chOff x="0" y="0"/>
              <a:chExt cx="732785" cy="151692"/>
            </a:xfrm>
          </xdr:grpSpPr>
          <xdr:grpSp>
            <xdr:nvGrpSpPr>
              <xdr:cNvPr id="14" name="Ltxb3">
                <a:extLst>
                  <a:ext uri="{FF2B5EF4-FFF2-40B4-BE49-F238E27FC236}">
                    <a16:creationId xmlns:a16="http://schemas.microsoft.com/office/drawing/2014/main" id="{9CEC2EE7-3AF5-BF81-A64A-DC69C9B8CFA0}"/>
                  </a:ext>
                </a:extLst>
              </xdr:cNvPr>
              <xdr:cNvGrpSpPr/>
            </xdr:nvGrpSpPr>
            <xdr:grpSpPr>
              <a:xfrm>
                <a:off x="0" y="151692"/>
                <a:ext cx="0" cy="0"/>
                <a:chOff x="0" y="151692"/>
                <a:chExt cx="0" cy="0"/>
              </a:xfrm>
            </xdr:grpSpPr>
          </xdr:grpSp>
          <xdr:grpSp>
            <xdr:nvGrpSpPr>
              <xdr:cNvPr id="15" name="Ltxb4">
                <a:extLst>
                  <a:ext uri="{FF2B5EF4-FFF2-40B4-BE49-F238E27FC236}">
                    <a16:creationId xmlns:a16="http://schemas.microsoft.com/office/drawing/2014/main" id="{7EB7A27F-2642-24BF-D258-C1F77C418642}"/>
                  </a:ext>
                </a:extLst>
              </xdr:cNvPr>
              <xdr:cNvGrpSpPr/>
            </xdr:nvGrpSpPr>
            <xdr:grpSpPr>
              <a:xfrm>
                <a:off x="732785" y="0"/>
                <a:ext cx="0" cy="0"/>
                <a:chOff x="732785" y="0"/>
                <a:chExt cx="0" cy="0"/>
              </a:xfrm>
            </xdr:grpSpPr>
          </xdr:grpSp>
          <xdr:grpSp>
            <xdr:nvGrpSpPr>
              <xdr:cNvPr id="16" name="Ltxb5">
                <a:extLst>
                  <a:ext uri="{FF2B5EF4-FFF2-40B4-BE49-F238E27FC236}">
                    <a16:creationId xmlns:a16="http://schemas.microsoft.com/office/drawing/2014/main" id="{5F27121F-0B0C-E9AC-BC25-E43BC80F8371}"/>
                  </a:ext>
                </a:extLst>
              </xdr:cNvPr>
              <xdr:cNvGrpSpPr/>
            </xdr:nvGrpSpPr>
            <xdr:grpSpPr>
              <a:xfrm>
                <a:off x="732785" y="50446"/>
                <a:ext cx="0" cy="0"/>
                <a:chOff x="732785" y="50446"/>
                <a:chExt cx="0" cy="0"/>
              </a:xfrm>
            </xdr:grpSpPr>
          </xdr:grpSp>
          <xdr:grpSp>
            <xdr:nvGrpSpPr>
              <xdr:cNvPr id="17" name="Ltxb6">
                <a:extLst>
                  <a:ext uri="{FF2B5EF4-FFF2-40B4-BE49-F238E27FC236}">
                    <a16:creationId xmlns:a16="http://schemas.microsoft.com/office/drawing/2014/main" id="{61643469-2904-E62C-0587-6BDC83949AB0}"/>
                  </a:ext>
                </a:extLst>
              </xdr:cNvPr>
              <xdr:cNvGrpSpPr/>
            </xdr:nvGrpSpPr>
            <xdr:grpSpPr>
              <a:xfrm>
                <a:off x="732785" y="151692"/>
                <a:ext cx="0" cy="0"/>
                <a:chOff x="732785" y="151692"/>
                <a:chExt cx="0" cy="0"/>
              </a:xfrm>
            </xdr:grpSpPr>
          </xdr:grpSp>
        </xdr:grpSp>
        <xdr:clientData/>
      </xdr:twoCellAnchor>
    </mc:Choice>
    <mc:Fallback/>
  </mc:AlternateContent>
  <xdr:twoCellAnchor>
    <xdr:from>
      <xdr:col>14</xdr:col>
      <xdr:colOff>41608</xdr:colOff>
      <xdr:row>34</xdr:row>
      <xdr:rowOff>13872</xdr:rowOff>
    </xdr:from>
    <xdr:to>
      <xdr:col>22</xdr:col>
      <xdr:colOff>177498</xdr:colOff>
      <xdr:row>62</xdr:row>
      <xdr:rowOff>97692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130D6A51-9995-798B-E67A-DB1344AA70A7}"/>
            </a:ext>
          </a:extLst>
        </xdr:cNvPr>
        <xdr:cNvGrpSpPr/>
      </xdr:nvGrpSpPr>
      <xdr:grpSpPr>
        <a:xfrm>
          <a:off x="7433008" y="5624097"/>
          <a:ext cx="4536440" cy="4617720"/>
          <a:chOff x="14071933" y="6452772"/>
          <a:chExt cx="4536440" cy="4617720"/>
        </a:xfrm>
      </xdr:grpSpPr>
      <xdr:grpSp>
        <xdr:nvGrpSpPr>
          <xdr:cNvPr id="20" name="Group 19">
            <a:extLst>
              <a:ext uri="{FF2B5EF4-FFF2-40B4-BE49-F238E27FC236}">
                <a16:creationId xmlns:a16="http://schemas.microsoft.com/office/drawing/2014/main" id="{C6A9DA88-5291-4A55-9186-9C85EFA66424}"/>
              </a:ext>
            </a:extLst>
          </xdr:cNvPr>
          <xdr:cNvGrpSpPr/>
        </xdr:nvGrpSpPr>
        <xdr:grpSpPr>
          <a:xfrm>
            <a:off x="14071933" y="6452772"/>
            <a:ext cx="4536440" cy="2456249"/>
            <a:chOff x="14071933" y="6452772"/>
            <a:chExt cx="4536440" cy="2456249"/>
          </a:xfrm>
        </xdr:grpSpPr>
        <xdr:graphicFrame macro="">
          <xdr:nvGraphicFramePr>
            <xdr:cNvPr id="12" name="Chart 11">
              <a:extLst>
                <a:ext uri="{FF2B5EF4-FFF2-40B4-BE49-F238E27FC236}">
                  <a16:creationId xmlns:a16="http://schemas.microsoft.com/office/drawing/2014/main" id="{281F8589-817A-DE7E-ABD1-0F5455176E80}"/>
                </a:ext>
              </a:extLst>
            </xdr:cNvPr>
            <xdr:cNvGraphicFramePr>
              <a:graphicFrameLocks/>
            </xdr:cNvGraphicFramePr>
          </xdr:nvGraphicFramePr>
          <xdr:xfrm>
            <a:off x="14071933" y="6452772"/>
            <a:ext cx="4536440" cy="245624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13" name="Chart 12">
              <a:extLst>
                <a:ext uri="{FF2B5EF4-FFF2-40B4-BE49-F238E27FC236}">
                  <a16:creationId xmlns:a16="http://schemas.microsoft.com/office/drawing/2014/main" id="{5EB5AF27-9E58-77F7-352B-59E349753B66}"/>
                </a:ext>
              </a:extLst>
            </xdr:cNvPr>
            <xdr:cNvGraphicFramePr>
              <a:graphicFrameLocks/>
            </xdr:cNvGraphicFramePr>
          </xdr:nvGraphicFramePr>
          <xdr:xfrm>
            <a:off x="16341423" y="6677021"/>
            <a:ext cx="2266950" cy="223200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pSp>
        <xdr:nvGrpSpPr>
          <xdr:cNvPr id="21" name="Group 20">
            <a:extLst>
              <a:ext uri="{FF2B5EF4-FFF2-40B4-BE49-F238E27FC236}">
                <a16:creationId xmlns:a16="http://schemas.microsoft.com/office/drawing/2014/main" id="{AE07154D-A475-06A4-D7CC-6020F1E3D21B}"/>
              </a:ext>
            </a:extLst>
          </xdr:cNvPr>
          <xdr:cNvGrpSpPr/>
        </xdr:nvGrpSpPr>
        <xdr:grpSpPr>
          <a:xfrm>
            <a:off x="14071933" y="8975098"/>
            <a:ext cx="4509054" cy="2095394"/>
            <a:chOff x="14071933" y="8975098"/>
            <a:chExt cx="4509054" cy="2095394"/>
          </a:xfrm>
        </xdr:grpSpPr>
        <xdr:graphicFrame macro="">
          <xdr:nvGraphicFramePr>
            <xdr:cNvPr id="18" name="Chart 17">
              <a:extLst>
                <a:ext uri="{FF2B5EF4-FFF2-40B4-BE49-F238E27FC236}">
                  <a16:creationId xmlns:a16="http://schemas.microsoft.com/office/drawing/2014/main" id="{EBA3E184-A216-2761-1F15-F8305C993313}"/>
                </a:ext>
              </a:extLst>
            </xdr:cNvPr>
            <xdr:cNvGraphicFramePr>
              <a:graphicFrameLocks/>
            </xdr:cNvGraphicFramePr>
          </xdr:nvGraphicFramePr>
          <xdr:xfrm>
            <a:off x="14071933" y="8975098"/>
            <a:ext cx="2266950" cy="209539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19" name="Chart 18">
              <a:extLst>
                <a:ext uri="{FF2B5EF4-FFF2-40B4-BE49-F238E27FC236}">
                  <a16:creationId xmlns:a16="http://schemas.microsoft.com/office/drawing/2014/main" id="{E87EEC06-6813-420A-A56A-0B3FE4033CAC}"/>
                </a:ext>
              </a:extLst>
            </xdr:cNvPr>
            <xdr:cNvGraphicFramePr>
              <a:graphicFrameLocks/>
            </xdr:cNvGraphicFramePr>
          </xdr:nvGraphicFramePr>
          <xdr:xfrm>
            <a:off x="16314037" y="8975098"/>
            <a:ext cx="2266950" cy="209539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</xdr:grpSp>
    <xdr:clientData/>
  </xdr:twoCellAnchor>
</xdr:wsDr>
</file>

<file path=xl/drawings/drawing28.xml><?xml version="1.0" encoding="utf-8"?>
<c:userShapes xmlns:c="http://schemas.openxmlformats.org/drawingml/2006/chart">
  <cdr:absSizeAnchor xmlns:cdr="http://schemas.openxmlformats.org/drawingml/2006/chartDrawing">
    <cdr:from>
      <cdr:x>0.05108</cdr:x>
      <cdr:y>0.12882</cdr:y>
    </cdr:from>
    <cdr:ext cx="4282502" cy="126889"/>
    <cdr:sp macro="" textlink="">
      <cdr:nvSpPr>
        <cdr:cNvPr id="3" name="Category">
          <a:extLst xmlns:a="http://schemas.openxmlformats.org/drawingml/2006/main">
            <a:ext uri="{FF2B5EF4-FFF2-40B4-BE49-F238E27FC236}">
              <a16:creationId xmlns:a16="http://schemas.microsoft.com/office/drawing/2014/main" id="{35A38DEB-2F59-16C0-AA11-0867AC927092}"/>
            </a:ext>
          </a:extLst>
        </cdr:cNvPr>
        <cdr:cNvSpPr txBox="1"/>
      </cdr:nvSpPr>
      <cdr:spPr>
        <a:xfrm xmlns:a="http://schemas.openxmlformats.org/drawingml/2006/main">
          <a:off x="231713" y="316408"/>
          <a:ext cx="4282502" cy="126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fr-FR" sz="600" b="1" i="0" kern="1200">
              <a:solidFill>
                <a:srgbClr val="000000"/>
              </a:solidFill>
              <a:latin typeface="Arial" panose="020B0604020202020204" pitchFamily="34" charset="0"/>
            </a:rPr>
            <a:t>a) Interest rate on ECB’s deposit facility  (percentages)</a:t>
          </a:r>
        </a:p>
      </cdr:txBody>
    </cdr:sp>
  </cdr:absSizeAnchor>
  <cdr:absSizeAnchor xmlns:cdr="http://schemas.openxmlformats.org/drawingml/2006/chartDrawing">
    <cdr:from>
      <cdr:x>0.04478</cdr:x>
      <cdr:y>0</cdr:y>
    </cdr:from>
    <cdr:ext cx="4199660" cy="360856"/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68F14C33-E1E3-00D9-1B5D-1960C93DFAE4}"/>
            </a:ext>
          </a:extLst>
        </cdr:cNvPr>
        <cdr:cNvGrpSpPr/>
      </cdr:nvGrpSpPr>
      <cdr:grpSpPr>
        <a:xfrm xmlns:a="http://schemas.openxmlformats.org/drawingml/2006/main">
          <a:off x="203142" y="0"/>
          <a:ext cx="4199660" cy="360856"/>
          <a:chOff x="0" y="50800"/>
          <a:chExt cx="4199661" cy="455430"/>
        </a:xfrm>
      </cdr:grpSpPr>
      <cdr:grpSp>
        <cdr:nvGrpSpPr>
          <cdr:cNvPr id="6" name="Ltxb1">
            <a:extLst xmlns:a="http://schemas.openxmlformats.org/drawingml/2006/main">
              <a:ext uri="{FF2B5EF4-FFF2-40B4-BE49-F238E27FC236}">
                <a16:creationId xmlns:a16="http://schemas.microsoft.com/office/drawing/2014/main" id="{68E16ED7-FDA0-BAB2-F28C-3543BA311102}"/>
              </a:ext>
            </a:extLst>
          </cdr:cNvPr>
          <cdr:cNvGrpSpPr/>
        </cdr:nvGrpSpPr>
        <cdr:grpSpPr>
          <a:xfrm xmlns:a="http://schemas.openxmlformats.org/drawingml/2006/main">
            <a:off x="45103" y="50800"/>
            <a:ext cx="4154558" cy="127781"/>
            <a:chOff x="44949" y="50800"/>
            <a:chExt cx="4148653" cy="128170"/>
          </a:xfrm>
        </cdr:grpSpPr>
        <cdr:sp macro="" textlink="">
          <cdr:nvSpPr>
            <cdr:cNvPr id="4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0E548CA-A4AC-87FC-AE62-B2E18CA30980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3" cy="128170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Q2 2026</a:t>
              </a:r>
            </a:p>
          </cdr:txBody>
        </cdr:sp>
        <cdr:sp macro="" textlink="">
          <cdr:nvSpPr>
            <cdr:cNvPr id="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27660A5-3C22-15D2-94CC-A84A09C57389}"/>
                </a:ext>
              </a:extLst>
            </cdr:cNvPr>
            <cdr:cNvSpPr/>
          </cdr:nvSpPr>
          <cdr:spPr>
            <a:xfrm xmlns:a="http://schemas.openxmlformats.org/drawingml/2006/main">
              <a:off x="44949" y="72388"/>
              <a:ext cx="64708" cy="81746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9" name="Ltxb2">
            <a:extLst xmlns:a="http://schemas.openxmlformats.org/drawingml/2006/main">
              <a:ext uri="{FF2B5EF4-FFF2-40B4-BE49-F238E27FC236}">
                <a16:creationId xmlns:a16="http://schemas.microsoft.com/office/drawing/2014/main" id="{02B0B850-0838-1E1C-20BB-5FFD032A2606}"/>
              </a:ext>
            </a:extLst>
          </cdr:cNvPr>
          <cdr:cNvGrpSpPr/>
        </cdr:nvGrpSpPr>
        <cdr:grpSpPr>
          <a:xfrm xmlns:a="http://schemas.openxmlformats.org/drawingml/2006/main">
            <a:off x="45197" y="180331"/>
            <a:ext cx="4148404" cy="127780"/>
            <a:chOff x="45197" y="79084"/>
            <a:chExt cx="4148404" cy="127778"/>
          </a:xfrm>
        </cdr:grpSpPr>
        <cdr:sp macro="" textlink="">
          <cdr:nvSpPr>
            <cdr:cNvPr id="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7FBE534-6E59-42F5-D0B9-22AEC10A83A4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79084"/>
              <a:ext cx="4015802" cy="12777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Q1 2026</a:t>
              </a:r>
            </a:p>
          </cdr:txBody>
        </cdr:sp>
        <cdr:sp macro="" textlink="">
          <cdr:nvSpPr>
            <cdr:cNvPr id="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7A2EA927-9E25-47D7-55B6-B75C9DE3B515}"/>
                </a:ext>
              </a:extLst>
            </cdr:cNvPr>
            <cdr:cNvSpPr/>
          </cdr:nvSpPr>
          <cdr:spPr>
            <a:xfrm xmlns:a="http://schemas.openxmlformats.org/drawingml/2006/main">
              <a:off x="45197" y="104212"/>
              <a:ext cx="64800" cy="81781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2" name="Ltxb3">
            <a:extLst xmlns:a="http://schemas.openxmlformats.org/drawingml/2006/main">
              <a:ext uri="{FF2B5EF4-FFF2-40B4-BE49-F238E27FC236}">
                <a16:creationId xmlns:a16="http://schemas.microsoft.com/office/drawing/2014/main" id="{3CE71B6B-B01E-D526-EFB0-D9CB3019A210}"/>
              </a:ext>
            </a:extLst>
          </cdr:cNvPr>
          <cdr:cNvGrpSpPr/>
        </cdr:nvGrpSpPr>
        <cdr:grpSpPr>
          <a:xfrm xmlns:a="http://schemas.openxmlformats.org/drawingml/2006/main">
            <a:off x="45197" y="306329"/>
            <a:ext cx="4148404" cy="101247"/>
            <a:chOff x="45197" y="103835"/>
            <a:chExt cx="4148404" cy="101246"/>
          </a:xfrm>
        </cdr:grpSpPr>
        <cdr:sp macro="" textlink="">
          <cdr:nvSpPr>
            <cdr:cNvPr id="1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0C39540E-0DAB-87CC-BEEF-759B616CC115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103835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March 2026 ECB staff macroeconomic projections</a:t>
              </a:r>
            </a:p>
          </cdr:txBody>
        </cdr:sp>
        <cdr:sp macro="" textlink="">
          <cdr:nvSpPr>
            <cdr:cNvPr id="1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7131E8B9-B1B9-74C7-FC71-E9B79839F735}"/>
                </a:ext>
              </a:extLst>
            </cdr:cNvPr>
            <cdr:cNvSpPr/>
          </cdr:nvSpPr>
          <cdr:spPr>
            <a:xfrm xmlns:a="http://schemas.openxmlformats.org/drawingml/2006/main">
              <a:off x="45197" y="150176"/>
              <a:ext cx="76200" cy="31804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5" name="Ltxb4">
            <a:extLst xmlns:a="http://schemas.openxmlformats.org/drawingml/2006/main">
              <a:ext uri="{FF2B5EF4-FFF2-40B4-BE49-F238E27FC236}">
                <a16:creationId xmlns:a16="http://schemas.microsoft.com/office/drawing/2014/main" id="{18300DC5-E2B5-76B0-EF6D-B675688B24C6}"/>
              </a:ext>
            </a:extLst>
          </cdr:cNvPr>
          <cdr:cNvGrpSpPr/>
        </cdr:nvGrpSpPr>
        <cdr:grpSpPr>
          <a:xfrm xmlns:a="http://schemas.openxmlformats.org/drawingml/2006/main">
            <a:off x="0" y="303738"/>
            <a:ext cx="0" cy="0"/>
            <a:chOff x="0" y="0"/>
            <a:chExt cx="0" cy="0"/>
          </a:xfrm>
        </cdr:grpSpPr>
      </cdr:grpSp>
      <cdr:grpSp>
        <cdr:nvGrpSpPr>
          <cdr:cNvPr id="18" name="Ltxb5">
            <a:extLst xmlns:a="http://schemas.openxmlformats.org/drawingml/2006/main">
              <a:ext uri="{FF2B5EF4-FFF2-40B4-BE49-F238E27FC236}">
                <a16:creationId xmlns:a16="http://schemas.microsoft.com/office/drawing/2014/main" id="{1F6C923C-230C-ACF4-ED2D-C5A0478E5B8F}"/>
              </a:ext>
            </a:extLst>
          </cdr:cNvPr>
          <cdr:cNvGrpSpPr/>
        </cdr:nvGrpSpPr>
        <cdr:grpSpPr>
          <a:xfrm xmlns:a="http://schemas.openxmlformats.org/drawingml/2006/main">
            <a:off x="0" y="404984"/>
            <a:ext cx="0" cy="0"/>
            <a:chOff x="0" y="0"/>
            <a:chExt cx="0" cy="0"/>
          </a:xfrm>
        </cdr:grpSpPr>
      </cdr:grpSp>
      <cdr:grpSp>
        <cdr:nvGrpSpPr>
          <cdr:cNvPr id="21" name="Ltxb6">
            <a:extLst xmlns:a="http://schemas.openxmlformats.org/drawingml/2006/main">
              <a:ext uri="{FF2B5EF4-FFF2-40B4-BE49-F238E27FC236}">
                <a16:creationId xmlns:a16="http://schemas.microsoft.com/office/drawing/2014/main" id="{538A0FA8-99D9-6075-15BE-2A52F153D6B1}"/>
              </a:ext>
            </a:extLst>
          </cdr:cNvPr>
          <cdr:cNvGrpSpPr/>
        </cdr:nvGrpSpPr>
        <cdr:grpSpPr>
          <a:xfrm xmlns:a="http://schemas.openxmlformats.org/drawingml/2006/main">
            <a:off x="0" y="506230"/>
            <a:ext cx="0" cy="0"/>
            <a:chOff x="0" y="0"/>
            <a:chExt cx="0" cy="0"/>
          </a:xfrm>
        </cdr:grpSpPr>
      </cdr:grpSp>
    </cdr:grpSp>
  </cdr:absSizeAnchor>
</c:userShapes>
</file>

<file path=xl/drawings/drawing29.xml><?xml version="1.0" encoding="utf-8"?>
<c:userShapes xmlns:c="http://schemas.openxmlformats.org/drawingml/2006/chart">
  <cdr:absSizeAnchor xmlns:cdr="http://schemas.openxmlformats.org/drawingml/2006/chartDrawing">
    <cdr:from>
      <cdr:x>0.09941</cdr:x>
      <cdr:y>0.03414</cdr:y>
    </cdr:from>
    <cdr:ext cx="2013012" cy="215314"/>
    <cdr:sp macro="" textlink="">
      <cdr:nvSpPr>
        <cdr:cNvPr id="3" name="Category">
          <a:extLst xmlns:a="http://schemas.openxmlformats.org/drawingml/2006/main">
            <a:ext uri="{FF2B5EF4-FFF2-40B4-BE49-F238E27FC236}">
              <a16:creationId xmlns:a16="http://schemas.microsoft.com/office/drawing/2014/main" id="{ADE6218E-CF86-BD64-F055-38F765642482}"/>
            </a:ext>
          </a:extLst>
        </cdr:cNvPr>
        <cdr:cNvSpPr txBox="1"/>
      </cdr:nvSpPr>
      <cdr:spPr>
        <a:xfrm xmlns:a="http://schemas.openxmlformats.org/drawingml/2006/main">
          <a:off x="225363" y="76200"/>
          <a:ext cx="2013012" cy="215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fr-FR" sz="600" b="1" i="0" kern="1200">
              <a:solidFill>
                <a:srgbClr val="000000"/>
              </a:solidFill>
              <a:latin typeface="Arial" panose="020B0604020202020204" pitchFamily="34" charset="0"/>
            </a:rPr>
            <a:t>b) Annual growth in compensation per employee (annual percentage changes)</a:t>
          </a:r>
        </a:p>
      </cdr:txBody>
    </cdr:sp>
  </cdr:abs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0.92162</cdr:y>
    </cdr:from>
    <cdr:to>
      <cdr:x>1</cdr:x>
      <cdr:y>1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584A6BF9-00A0-304D-5BC6-76964B53ACE5}"/>
            </a:ext>
          </a:extLst>
        </cdr:cNvPr>
        <cdr:cNvSpPr txBox="1"/>
      </cdr:nvSpPr>
      <cdr:spPr>
        <a:xfrm xmlns:a="http://schemas.openxmlformats.org/drawingml/2006/main">
          <a:off x="0" y="2986422"/>
          <a:ext cx="1804775" cy="2539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/>
        <a:lstStyle xmlns:a="http://schemas.openxmlformats.org/drawingml/2006/main"/>
        <a:p xmlns:a="http://schemas.openxmlformats.org/drawingml/2006/main">
          <a:pPr algn="ctr"/>
          <a:r>
            <a:rPr lang="en-GB" sz="900" b="0" kern="1200">
              <a:solidFill>
                <a:srgbClr val="535353"/>
              </a:solidFill>
              <a:latin typeface="Arial" panose="020B0604020202020204" pitchFamily="34" charset="0"/>
            </a:rPr>
            <a:t>Wage growth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0.10463</cdr:x>
      <cdr:y>0.01272</cdr:y>
    </cdr:from>
    <cdr:to>
      <cdr:x>0.53461</cdr:x>
      <cdr:y>0.0686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A28FE4B-0AB4-2F61-0EBE-A0149B51C184}"/>
            </a:ext>
          </a:extLst>
        </cdr:cNvPr>
        <cdr:cNvSpPr txBox="1"/>
      </cdr:nvSpPr>
      <cdr:spPr>
        <a:xfrm xmlns:a="http://schemas.openxmlformats.org/drawingml/2006/main">
          <a:off x="237191" y="33117"/>
          <a:ext cx="974754" cy="1454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lIns="0" tIns="6350" rIns="0" bIns="6350" rtlCol="0">
          <a:spAutoFit/>
        </a:bodyPr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600" b="1" i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c) USD/EUR exchange rate</a:t>
          </a:r>
          <a:endParaRPr lang="en-GB" sz="600" b="1" i="0">
            <a:solidFill>
              <a:srgbClr val="000000"/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GB" sz="300" kern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1.xml><?xml version="1.0" encoding="utf-8"?>
<c:userShapes xmlns:c="http://schemas.openxmlformats.org/drawingml/2006/chart">
  <cdr:absSizeAnchor xmlns:cdr="http://schemas.openxmlformats.org/drawingml/2006/chartDrawing">
    <cdr:from>
      <cdr:x>0.11157</cdr:x>
      <cdr:y>0</cdr:y>
    </cdr:from>
    <cdr:ext cx="1991803" cy="126894"/>
    <cdr:sp macro="" textlink="">
      <cdr:nvSpPr>
        <cdr:cNvPr id="3" name="Category">
          <a:extLst xmlns:a="http://schemas.openxmlformats.org/drawingml/2006/main">
            <a:ext uri="{FF2B5EF4-FFF2-40B4-BE49-F238E27FC236}">
              <a16:creationId xmlns:a16="http://schemas.microsoft.com/office/drawing/2014/main" id="{2F7B8B14-7867-FE68-8C90-A6B0944A0319}"/>
            </a:ext>
          </a:extLst>
        </cdr:cNvPr>
        <cdr:cNvSpPr txBox="1"/>
      </cdr:nvSpPr>
      <cdr:spPr>
        <a:xfrm xmlns:a="http://schemas.openxmlformats.org/drawingml/2006/main">
          <a:off x="252922" y="0"/>
          <a:ext cx="1991803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fr-FR" sz="600" b="1" i="0" kern="1200">
              <a:solidFill>
                <a:srgbClr val="000000"/>
              </a:solidFill>
              <a:latin typeface="Arial" panose="020B0604020202020204" pitchFamily="34" charset="0"/>
            </a:rPr>
            <a:t>d) Oil price (USD per barrel)</a:t>
          </a:r>
        </a:p>
      </cdr:txBody>
    </cdr:sp>
  </cdr:abs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385648</xdr:colOff>
      <xdr:row>5</xdr:row>
      <xdr:rowOff>31577</xdr:rowOff>
    </xdr:from>
    <xdr:to>
      <xdr:col>9</xdr:col>
      <xdr:colOff>159588</xdr:colOff>
      <xdr:row>45</xdr:row>
      <xdr:rowOff>24482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BE67A9-FB38-10D1-6BAE-CB3BA1B20F76}"/>
            </a:ext>
          </a:extLst>
        </xdr:cNvPr>
        <xdr:cNvGrpSpPr/>
      </xdr:nvGrpSpPr>
      <xdr:grpSpPr>
        <a:xfrm>
          <a:off x="385648" y="841202"/>
          <a:ext cx="4536440" cy="6469905"/>
          <a:chOff x="385648" y="841202"/>
          <a:chExt cx="4536440" cy="6469905"/>
        </a:xfrm>
      </xdr:grpSpPr>
      <xdr:graphicFrame macro="">
        <xdr:nvGraphicFramePr>
          <xdr:cNvPr id="21" name="Chart 16">
            <a:extLst>
              <a:ext uri="{FF2B5EF4-FFF2-40B4-BE49-F238E27FC236}">
                <a16:creationId xmlns:a16="http://schemas.microsoft.com/office/drawing/2014/main" id="{1029BBDD-A90E-48AF-9883-6738CF17904B}"/>
              </a:ext>
            </a:extLst>
          </xdr:cNvPr>
          <xdr:cNvGraphicFramePr>
            <a:graphicFrameLocks/>
          </xdr:cNvGraphicFramePr>
        </xdr:nvGraphicFramePr>
        <xdr:xfrm>
          <a:off x="385648" y="841202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22" name="Chart 17">
            <a:extLst>
              <a:ext uri="{FF2B5EF4-FFF2-40B4-BE49-F238E27FC236}">
                <a16:creationId xmlns:a16="http://schemas.microsoft.com/office/drawing/2014/main" id="{888D586F-C346-4F5D-9BAA-4D72F96FB885}"/>
              </a:ext>
            </a:extLst>
          </xdr:cNvPr>
          <xdr:cNvGraphicFramePr>
            <a:graphicFrameLocks/>
          </xdr:cNvGraphicFramePr>
        </xdr:nvGraphicFramePr>
        <xdr:xfrm>
          <a:off x="385648" y="3180327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23" name="Chart 17">
            <a:extLst>
              <a:ext uri="{FF2B5EF4-FFF2-40B4-BE49-F238E27FC236}">
                <a16:creationId xmlns:a16="http://schemas.microsoft.com/office/drawing/2014/main" id="{BFE52420-ADF1-4B32-B9E3-B89BA2C7ECC6}"/>
              </a:ext>
            </a:extLst>
          </xdr:cNvPr>
          <xdr:cNvGraphicFramePr>
            <a:graphicFrameLocks/>
          </xdr:cNvGraphicFramePr>
        </xdr:nvGraphicFramePr>
        <xdr:xfrm>
          <a:off x="385648" y="5215713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33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303648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6C2B1147-8310-949E-3F2D-4141399AA23A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303648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fr-FR" sz="600" b="1" i="0" kern="120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absSizeAnchor>
  <cdr:absSizeAnchor xmlns:cdr="http://schemas.openxmlformats.org/drawingml/2006/chartDrawing">
    <cdr:from>
      <cdr:x>0.04852</cdr:x>
      <cdr:y>0</cdr:y>
    </cdr:from>
    <cdr:ext cx="4163947" cy="303738"/>
    <cdr:grpSp>
      <cdr:nvGrpSpPr>
        <cdr:cNvPr id="22" name="Legend">
          <a:extLst xmlns:a="http://schemas.openxmlformats.org/drawingml/2006/main">
            <a:ext uri="{FF2B5EF4-FFF2-40B4-BE49-F238E27FC236}">
              <a16:creationId xmlns:a16="http://schemas.microsoft.com/office/drawing/2014/main" id="{F5CE6E29-5DFB-BF4B-3333-5CB5CD1CABD1}"/>
            </a:ext>
          </a:extLst>
        </cdr:cNvPr>
        <cdr:cNvGrpSpPr/>
      </cdr:nvGrpSpPr>
      <cdr:grpSpPr>
        <a:xfrm xmlns:a="http://schemas.openxmlformats.org/drawingml/2006/main">
          <a:off x="220092" y="0"/>
          <a:ext cx="4163947" cy="303738"/>
          <a:chOff x="50800" y="50800"/>
          <a:chExt cx="4163947" cy="303738"/>
        </a:xfrm>
      </cdr:grpSpPr>
      <cdr:grpSp>
        <cdr:nvGrpSpPr>
          <cdr:cNvPr id="5" name="Ltxb1">
            <a:extLst xmlns:a="http://schemas.openxmlformats.org/drawingml/2006/main">
              <a:ext uri="{FF2B5EF4-FFF2-40B4-BE49-F238E27FC236}">
                <a16:creationId xmlns:a16="http://schemas.microsoft.com/office/drawing/2014/main" id="{621A3640-8C99-877D-0851-C0F2CD5B96AD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63947" cy="101246"/>
            <a:chOff x="50800" y="50800"/>
            <a:chExt cx="4163947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AB613382-CD1C-73AE-0A69-14BB854C5E83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Q4 2025</a:t>
              </a:r>
            </a:p>
          </cdr:txBody>
        </cdr:sp>
        <cdr:sp macro="" textlink="">
          <cdr:nvSpPr>
            <cdr:cNvPr id="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510FB5CF-936A-ADC0-B800-AA2635775C6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8" name="Ltxb2">
            <a:extLst xmlns:a="http://schemas.openxmlformats.org/drawingml/2006/main">
              <a:ext uri="{FF2B5EF4-FFF2-40B4-BE49-F238E27FC236}">
                <a16:creationId xmlns:a16="http://schemas.microsoft.com/office/drawing/2014/main" id="{132CB473-A226-8EB0-C13B-648231D7FE5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63947" cy="101246"/>
            <a:chOff x="50800" y="50800"/>
            <a:chExt cx="4163947" cy="101246"/>
          </a:xfrm>
        </cdr:grpSpPr>
        <cdr:sp macro="" textlink="">
          <cdr:nvSpPr>
            <cdr:cNvPr id="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BE818FB9-266F-F623-7B96-15D5B3109230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Q1 2026</a:t>
              </a:r>
            </a:p>
          </cdr:txBody>
        </cdr:sp>
        <cdr:sp macro="" textlink="">
          <cdr:nvSpPr>
            <cdr:cNvPr id="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410E8BB-26DB-ABA0-71DC-F4C12EE8307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1" name="Ltxb3">
            <a:extLst xmlns:a="http://schemas.openxmlformats.org/drawingml/2006/main">
              <a:ext uri="{FF2B5EF4-FFF2-40B4-BE49-F238E27FC236}">
                <a16:creationId xmlns:a16="http://schemas.microsoft.com/office/drawing/2014/main" id="{1F5537BA-6035-8B25-D61C-0C16DC213B9D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63947" cy="101246"/>
            <a:chOff x="50800" y="50800"/>
            <a:chExt cx="4163947" cy="101246"/>
          </a:xfrm>
        </cdr:grpSpPr>
        <cdr:sp macro="" textlink="">
          <cdr:nvSpPr>
            <cdr:cNvPr id="9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25A4B49D-27F3-2771-9719-FB015677DF2C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Q2 2026</a:t>
              </a:r>
            </a:p>
          </cdr:txBody>
        </cdr:sp>
        <cdr:sp macro="" textlink="">
          <cdr:nvSpPr>
            <cdr:cNvPr id="10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B92E6A7-59AE-A7E3-955E-97747D3D812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</cdr:grpSp>
  </cdr:absSizeAnchor>
</c:userShapes>
</file>

<file path=xl/drawings/drawing34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303648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167F46B4-54DA-19D5-11B7-3C19AD055BEF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fr-FR" sz="600" b="1" i="0" kern="1200">
              <a:solidFill>
                <a:srgbClr val="000000"/>
              </a:solidFill>
              <a:latin typeface="Arial" panose="020B0604020202020204" pitchFamily="34" charset="0"/>
            </a:rPr>
            <a:t>2027</a:t>
          </a:r>
        </a:p>
      </cdr:txBody>
    </cdr:sp>
  </cdr:absSizeAnchor>
</c:userShapes>
</file>

<file path=xl/drawings/drawing35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303648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ECCDFE55-C90C-C12F-B165-DB870130F944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fr-FR" sz="600" b="1" i="0" kern="1200">
              <a:solidFill>
                <a:srgbClr val="000000"/>
              </a:solidFill>
              <a:latin typeface="Arial" panose="020B0604020202020204" pitchFamily="34" charset="0"/>
            </a:rPr>
            <a:t>2028</a:t>
          </a:r>
        </a:p>
      </cdr:txBody>
    </cdr:sp>
  </cdr:abs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76200</xdr:rowOff>
    </xdr:from>
    <xdr:to>
      <xdr:col>8</xdr:col>
      <xdr:colOff>497840</xdr:colOff>
      <xdr:row>18</xdr:row>
      <xdr:rowOff>71963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A6237C3-DDD9-4118-AFB7-CC201893E1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absSizeAnchor xmlns:cdr="http://schemas.openxmlformats.org/drawingml/2006/chartDrawing">
    <cdr:from>
      <cdr:x>0.04852</cdr:x>
      <cdr:y>0</cdr:y>
    </cdr:from>
    <cdr:ext cx="4163947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EC4FA1C3-A9E7-2A33-9D31-922E0ED39A1A}"/>
            </a:ext>
          </a:extLst>
        </cdr:cNvPr>
        <cdr:cNvGrpSpPr/>
      </cdr:nvGrpSpPr>
      <cdr:grpSpPr>
        <a:xfrm xmlns:a="http://schemas.openxmlformats.org/drawingml/2006/main">
          <a:off x="220092" y="0"/>
          <a:ext cx="4163947" cy="303738"/>
          <a:chOff x="50800" y="50800"/>
          <a:chExt cx="4163947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4B12CFA3-15AF-FEE5-7C60-BC4AD879EE58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63947" cy="101246"/>
            <a:chOff x="50800" y="50800"/>
            <a:chExt cx="416394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62D4548E-4A86-F9ED-CD44-05E3638E7BCC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Q4 2025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DFE88707-402B-448B-95F2-C816BB32FB3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1BC4EA40-FA4E-64D3-2BBD-401EA51B2C90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63947" cy="101246"/>
            <a:chOff x="50800" y="50800"/>
            <a:chExt cx="4163947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C5BF348-7BC3-12CF-E4B4-72EFD7289CCA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Q1 2026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504EC56D-6876-19AB-BB04-401768DBE42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9E85EE40-330C-2FDE-0CD1-86502D34B902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63947" cy="101246"/>
            <a:chOff x="50800" y="50800"/>
            <a:chExt cx="416394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B78CA3E6-C866-5772-A25B-7E98DB8321B0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Q2 2026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3C00AFFC-33B9-5C3A-2B10-81ABC9D26F46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</cdr:grpSp>
  </cdr:absSizeAnchor>
</c:userShapes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3</xdr:row>
      <xdr:rowOff>142875</xdr:rowOff>
    </xdr:from>
    <xdr:ext cx="4536440" cy="2272238"/>
    <xdr:graphicFrame macro="">
      <xdr:nvGraphicFramePr>
        <xdr:cNvPr id="2" name="Chart 18">
          <a:extLst>
            <a:ext uri="{FF2B5EF4-FFF2-40B4-BE49-F238E27FC236}">
              <a16:creationId xmlns:a16="http://schemas.microsoft.com/office/drawing/2014/main" id="{26CE971C-0F74-4B7E-A889-5BE628982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39.xml><?xml version="1.0" encoding="utf-8"?>
<c:userShapes xmlns:c="http://schemas.openxmlformats.org/drawingml/2006/chart">
  <cdr:absSizeAnchor xmlns:cdr="http://schemas.openxmlformats.org/drawingml/2006/chartDrawing">
    <cdr:from>
      <cdr:x>0.04852</cdr:x>
      <cdr:y>0</cdr:y>
    </cdr:from>
    <cdr:ext cx="4163947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4F9E9C00-26F1-5E5A-DA1F-6C9BD63A69E1}"/>
            </a:ext>
          </a:extLst>
        </cdr:cNvPr>
        <cdr:cNvGrpSpPr/>
      </cdr:nvGrpSpPr>
      <cdr:grpSpPr>
        <a:xfrm xmlns:a="http://schemas.openxmlformats.org/drawingml/2006/main">
          <a:off x="220092" y="0"/>
          <a:ext cx="4163947" cy="303738"/>
          <a:chOff x="50800" y="50800"/>
          <a:chExt cx="4163947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A837046B-00F2-5D37-BB88-B478C4962B69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63947" cy="101246"/>
            <a:chOff x="50800" y="50800"/>
            <a:chExt cx="416394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8209601-4BB1-C4C8-8747-2AFDF5690040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Q4 2025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9B19A18E-C6D6-ED5E-833E-525C9040A9D5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5BEFBE55-27A3-EF5F-4966-DC47E3467F1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63947" cy="101246"/>
            <a:chOff x="50800" y="50800"/>
            <a:chExt cx="4163947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40E2973-DAA9-8775-1850-9CC64A396B11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Q1 2026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E8134214-BEBE-61E3-24BF-53C26A7221EA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FCC3DFC6-99D0-D25A-2B67-DA94034123AB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63947" cy="101246"/>
            <a:chOff x="50800" y="50800"/>
            <a:chExt cx="416394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3296AC71-71C8-FB47-EB40-533BFF69908D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Q2 2026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26D0ECA4-7565-F8E6-10D2-98A7F79E3C6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</cdr:grpSp>
  </cdr:abs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0.21181</cdr:x>
      <cdr:y>0.92604</cdr:y>
    </cdr:from>
    <cdr:to>
      <cdr:x>0.31553</cdr:x>
      <cdr:y>0.96493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497A4B8E-FA0C-1FCA-1637-49B16EBCBD4C}"/>
            </a:ext>
          </a:extLst>
        </cdr:cNvPr>
        <cdr:cNvSpPr txBox="1"/>
      </cdr:nvSpPr>
      <cdr:spPr>
        <a:xfrm xmlns:a="http://schemas.openxmlformats.org/drawingml/2006/main">
          <a:off x="478296" y="2145564"/>
          <a:ext cx="234217" cy="901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6350" rIns="0" bIns="6350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GB" sz="600" b="1" i="0" kern="1200">
              <a:solidFill>
                <a:srgbClr val="000000"/>
              </a:solidFill>
              <a:latin typeface="Arial" panose="020B0604020202020204" pitchFamily="34" charset="0"/>
            </a:rPr>
            <a:t>HICPX</a:t>
          </a:r>
        </a:p>
      </cdr:txBody>
    </cdr:sp>
  </cdr:relSizeAnchor>
  <cdr:absSizeAnchor xmlns:cdr="http://schemas.openxmlformats.org/drawingml/2006/chartDrawing">
    <cdr:from>
      <cdr:x>0.10642</cdr:x>
      <cdr:y>0</cdr:y>
    </cdr:from>
    <cdr:ext cx="2174680" cy="231066"/>
    <cdr:grpSp>
      <cdr:nvGrpSpPr>
        <cdr:cNvPr id="16" name="Legend">
          <a:extLst xmlns:a="http://schemas.openxmlformats.org/drawingml/2006/main">
            <a:ext uri="{FF2B5EF4-FFF2-40B4-BE49-F238E27FC236}">
              <a16:creationId xmlns:a16="http://schemas.microsoft.com/office/drawing/2014/main" id="{DDA9A13E-47B4-18C9-49D8-A2CFD723F94A}"/>
            </a:ext>
          </a:extLst>
        </cdr:cNvPr>
        <cdr:cNvGrpSpPr/>
      </cdr:nvGrpSpPr>
      <cdr:grpSpPr>
        <a:xfrm xmlns:a="http://schemas.openxmlformats.org/drawingml/2006/main">
          <a:off x="282882" y="0"/>
          <a:ext cx="2174680" cy="231066"/>
          <a:chOff x="50800" y="50800"/>
          <a:chExt cx="2174680" cy="231067"/>
        </a:xfrm>
      </cdr:grpSpPr>
      <cdr:grpSp>
        <cdr:nvGrpSpPr>
          <cdr:cNvPr id="12" name="Ltxb1">
            <a:extLst xmlns:a="http://schemas.openxmlformats.org/drawingml/2006/main">
              <a:ext uri="{FF2B5EF4-FFF2-40B4-BE49-F238E27FC236}">
                <a16:creationId xmlns:a16="http://schemas.microsoft.com/office/drawing/2014/main" id="{1DAF44B6-ECFF-2273-CFE9-DC26338FF3D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2174680" cy="124240"/>
            <a:chOff x="50800" y="50800"/>
            <a:chExt cx="1854620" cy="101246"/>
          </a:xfrm>
        </cdr:grpSpPr>
        <cdr:sp macro="" textlink="">
          <cdr:nvSpPr>
            <cdr:cNvPr id="10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5C6F14A7-4E56-2A9B-63BD-A8C80512AB57}"/>
                </a:ext>
              </a:extLst>
            </cdr:cNvPr>
            <cdr:cNvSpPr txBox="1"/>
          </cdr:nvSpPr>
          <cdr:spPr>
            <a:xfrm xmlns:a="http://schemas.openxmlformats.org/drawingml/2006/main">
              <a:off x="159108" y="50800"/>
              <a:ext cx="174631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Baseline Impact (left-hand scale)</a:t>
              </a:r>
            </a:p>
          </cdr:txBody>
        </cdr:sp>
        <cdr:sp macro="" textlink="">
          <cdr:nvSpPr>
            <cdr:cNvPr id="11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E29DBCB5-C06E-5A1F-E8BF-7F6B1EDD579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55142" cy="58954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5" name="Ltxb2">
            <a:extLst xmlns:a="http://schemas.openxmlformats.org/drawingml/2006/main">
              <a:ext uri="{FF2B5EF4-FFF2-40B4-BE49-F238E27FC236}">
                <a16:creationId xmlns:a16="http://schemas.microsoft.com/office/drawing/2014/main" id="{4B5693BC-63EE-A4E2-6310-8A10580CB3D7}"/>
              </a:ext>
            </a:extLst>
          </cdr:cNvPr>
          <cdr:cNvGrpSpPr/>
        </cdr:nvGrpSpPr>
        <cdr:grpSpPr>
          <a:xfrm xmlns:a="http://schemas.openxmlformats.org/drawingml/2006/main">
            <a:off x="50800" y="180621"/>
            <a:ext cx="1873311" cy="101246"/>
            <a:chOff x="50800" y="79375"/>
            <a:chExt cx="1873311" cy="101246"/>
          </a:xfrm>
        </cdr:grpSpPr>
        <cdr:sp macro="" textlink="">
          <cdr:nvSpPr>
            <cdr:cNvPr id="13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856A55B7-3E76-2CF3-13D1-0AD062373992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79375"/>
              <a:ext cx="174631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Risk Balance (right-hand scale)</a:t>
              </a:r>
            </a:p>
          </cdr:txBody>
        </cdr:sp>
        <cdr:sp macro="" textlink="">
          <cdr:nvSpPr>
            <cdr:cNvPr id="14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3DD170A9-75EC-A0B6-6F81-BE21096704B4}"/>
                </a:ext>
              </a:extLst>
            </cdr:cNvPr>
            <cdr:cNvSpPr/>
          </cdr:nvSpPr>
          <cdr:spPr>
            <a:xfrm xmlns:a="http://schemas.openxmlformats.org/drawingml/2006/main">
              <a:off x="50800" y="100965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</cdr:grpSp>
  </cdr:abs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</xdr:row>
      <xdr:rowOff>85233</xdr:rowOff>
    </xdr:from>
    <xdr:to>
      <xdr:col>8</xdr:col>
      <xdr:colOff>412115</xdr:colOff>
      <xdr:row>43</xdr:row>
      <xdr:rowOff>128189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B0F4EA32-5AB8-78AD-7B26-6E8553CF75CD}"/>
            </a:ext>
          </a:extLst>
        </xdr:cNvPr>
        <xdr:cNvGrpSpPr/>
      </xdr:nvGrpSpPr>
      <xdr:grpSpPr>
        <a:xfrm>
          <a:off x="314325" y="571008"/>
          <a:ext cx="4536440" cy="6519956"/>
          <a:chOff x="523875" y="1018683"/>
          <a:chExt cx="4536440" cy="6519956"/>
        </a:xfrm>
      </xdr:grpSpPr>
      <xdr:graphicFrame macro="">
        <xdr:nvGraphicFramePr>
          <xdr:cNvPr id="36" name="Chart 19">
            <a:extLst>
              <a:ext uri="{FF2B5EF4-FFF2-40B4-BE49-F238E27FC236}">
                <a16:creationId xmlns:a16="http://schemas.microsoft.com/office/drawing/2014/main" id="{9B45C8AC-789B-4F29-96E0-184149C26D62}"/>
              </a:ext>
            </a:extLst>
          </xdr:cNvPr>
          <xdr:cNvGraphicFramePr>
            <a:graphicFrameLocks/>
          </xdr:cNvGraphicFramePr>
        </xdr:nvGraphicFramePr>
        <xdr:xfrm>
          <a:off x="523875" y="1018683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7" name="Chart 20">
            <a:extLst>
              <a:ext uri="{FF2B5EF4-FFF2-40B4-BE49-F238E27FC236}">
                <a16:creationId xmlns:a16="http://schemas.microsoft.com/office/drawing/2014/main" id="{E6EA3A78-1A2D-4365-B218-3C12C2DAC0AE}"/>
              </a:ext>
            </a:extLst>
          </xdr:cNvPr>
          <xdr:cNvGraphicFramePr>
            <a:graphicFrameLocks/>
          </xdr:cNvGraphicFramePr>
        </xdr:nvGraphicFramePr>
        <xdr:xfrm>
          <a:off x="523875" y="3382833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38" name="Chart 20">
            <a:extLst>
              <a:ext uri="{FF2B5EF4-FFF2-40B4-BE49-F238E27FC236}">
                <a16:creationId xmlns:a16="http://schemas.microsoft.com/office/drawing/2014/main" id="{0BDEDF42-85B2-4228-A454-78F107FC3C25}"/>
              </a:ext>
            </a:extLst>
          </xdr:cNvPr>
          <xdr:cNvGraphicFramePr>
            <a:graphicFrameLocks/>
          </xdr:cNvGraphicFramePr>
        </xdr:nvGraphicFramePr>
        <xdr:xfrm>
          <a:off x="523875" y="5443245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41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303648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08D1E08F-8D51-BEAF-F956-709A314CB5BD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303648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fr-FR" sz="600" b="1" i="0" kern="120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absSizeAnchor>
  <cdr:absSizeAnchor xmlns:cdr="http://schemas.openxmlformats.org/drawingml/2006/chartDrawing">
    <cdr:from>
      <cdr:x>0.04852</cdr:x>
      <cdr:y>0</cdr:y>
    </cdr:from>
    <cdr:ext cx="4163947" cy="303738"/>
    <cdr:grpSp>
      <cdr:nvGrpSpPr>
        <cdr:cNvPr id="23" name="Legend">
          <a:extLst xmlns:a="http://schemas.openxmlformats.org/drawingml/2006/main">
            <a:ext uri="{FF2B5EF4-FFF2-40B4-BE49-F238E27FC236}">
              <a16:creationId xmlns:a16="http://schemas.microsoft.com/office/drawing/2014/main" id="{7261F5BF-064B-A807-FF9F-2A38A2E39F03}"/>
            </a:ext>
          </a:extLst>
        </cdr:cNvPr>
        <cdr:cNvGrpSpPr/>
      </cdr:nvGrpSpPr>
      <cdr:grpSpPr>
        <a:xfrm xmlns:a="http://schemas.openxmlformats.org/drawingml/2006/main">
          <a:off x="220092" y="0"/>
          <a:ext cx="4163947" cy="303738"/>
          <a:chOff x="50800" y="50800"/>
          <a:chExt cx="4163947" cy="303738"/>
        </a:xfrm>
      </cdr:grpSpPr>
      <cdr:grpSp>
        <cdr:nvGrpSpPr>
          <cdr:cNvPr id="6" name="Ltxb1">
            <a:extLst xmlns:a="http://schemas.openxmlformats.org/drawingml/2006/main">
              <a:ext uri="{FF2B5EF4-FFF2-40B4-BE49-F238E27FC236}">
                <a16:creationId xmlns:a16="http://schemas.microsoft.com/office/drawing/2014/main" id="{9288FFC1-2C95-21D1-DCC3-61B8FA7FA986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63947" cy="101246"/>
            <a:chOff x="50800" y="50800"/>
            <a:chExt cx="4163947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042F762-769D-8794-265F-C8BC15F0AAC9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Q4 2025</a:t>
              </a:r>
            </a:p>
          </cdr:txBody>
        </cdr:sp>
        <cdr:sp macro="" textlink="">
          <cdr:nvSpPr>
            <cdr:cNvPr id="5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03D32795-2CBA-61C7-0576-B3961BBE585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9" name="Ltxb2">
            <a:extLst xmlns:a="http://schemas.openxmlformats.org/drawingml/2006/main">
              <a:ext uri="{FF2B5EF4-FFF2-40B4-BE49-F238E27FC236}">
                <a16:creationId xmlns:a16="http://schemas.microsoft.com/office/drawing/2014/main" id="{4AEC7693-2ECC-D4DC-DD0F-7BF4B52C45F3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63947" cy="101246"/>
            <a:chOff x="50800" y="50800"/>
            <a:chExt cx="4163947" cy="101246"/>
          </a:xfrm>
        </cdr:grpSpPr>
        <cdr:sp macro="" textlink="">
          <cdr:nvSpPr>
            <cdr:cNvPr id="7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C152A85-0EB8-580E-B346-0CAC8289DE7E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Q1 2026</a:t>
              </a:r>
            </a:p>
          </cdr:txBody>
        </cdr:sp>
        <cdr:sp macro="" textlink="">
          <cdr:nvSpPr>
            <cdr:cNvPr id="8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8AB22717-29E5-1CAF-A1BC-F4D859FDA73F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2" name="Ltxb3">
            <a:extLst xmlns:a="http://schemas.openxmlformats.org/drawingml/2006/main">
              <a:ext uri="{FF2B5EF4-FFF2-40B4-BE49-F238E27FC236}">
                <a16:creationId xmlns:a16="http://schemas.microsoft.com/office/drawing/2014/main" id="{86D1F294-B746-C47B-1173-4B9335DA14C0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63947" cy="101246"/>
            <a:chOff x="50800" y="50800"/>
            <a:chExt cx="4163947" cy="101246"/>
          </a:xfrm>
        </cdr:grpSpPr>
        <cdr:sp macro="" textlink="">
          <cdr:nvSpPr>
            <cdr:cNvPr id="10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C68120E7-6C90-3AA2-9CCD-2BFB7D4631BB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Q2 2026</a:t>
              </a:r>
            </a:p>
          </cdr:txBody>
        </cdr:sp>
        <cdr:sp macro="" textlink="">
          <cdr:nvSpPr>
            <cdr:cNvPr id="11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847DFEC-DAA7-E58A-5356-B4EC77C0A30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</cdr:grpSp>
  </cdr:absSizeAnchor>
</c:userShapes>
</file>

<file path=xl/drawings/drawing42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303648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60382C5D-E060-4D0C-E7F3-A8F9C8B836F3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fr-FR" sz="600" b="1" i="0" kern="1200">
              <a:solidFill>
                <a:srgbClr val="000000"/>
              </a:solidFill>
              <a:latin typeface="Arial" panose="020B0604020202020204" pitchFamily="34" charset="0"/>
            </a:rPr>
            <a:t>2027</a:t>
          </a:r>
        </a:p>
      </cdr:txBody>
    </cdr:sp>
  </cdr:absSizeAnchor>
</c:userShapes>
</file>

<file path=xl/drawings/drawing43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303648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E4EF8250-3662-0368-C337-E1D72C5670B6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303648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fr-FR" sz="600" b="1" i="0" kern="1200">
              <a:solidFill>
                <a:srgbClr val="000000"/>
              </a:solidFill>
              <a:latin typeface="Arial" panose="020B0604020202020204" pitchFamily="34" charset="0"/>
            </a:rPr>
            <a:t>2028</a:t>
          </a:r>
        </a:p>
      </cdr:txBody>
    </cdr:sp>
  </cdr:absSizeAnchor>
</c:userShapes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333375</xdr:colOff>
      <xdr:row>3</xdr:row>
      <xdr:rowOff>57150</xdr:rowOff>
    </xdr:from>
    <xdr:ext cx="4536440" cy="2272238"/>
    <xdr:graphicFrame macro="">
      <xdr:nvGraphicFramePr>
        <xdr:cNvPr id="2" name="Chart 21">
          <a:extLst>
            <a:ext uri="{FF2B5EF4-FFF2-40B4-BE49-F238E27FC236}">
              <a16:creationId xmlns:a16="http://schemas.microsoft.com/office/drawing/2014/main" id="{8FB7CA77-6617-4816-A694-0B7D96FDD1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45.xml><?xml version="1.0" encoding="utf-8"?>
<c:userShapes xmlns:c="http://schemas.openxmlformats.org/drawingml/2006/chart">
  <cdr:absSizeAnchor xmlns:cdr="http://schemas.openxmlformats.org/drawingml/2006/chartDrawing">
    <cdr:from>
      <cdr:x>0.04852</cdr:x>
      <cdr:y>0</cdr:y>
    </cdr:from>
    <cdr:ext cx="4163947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A6E3A9AA-20BE-3174-B137-79A6EF0985B9}"/>
            </a:ext>
          </a:extLst>
        </cdr:cNvPr>
        <cdr:cNvGrpSpPr/>
      </cdr:nvGrpSpPr>
      <cdr:grpSpPr>
        <a:xfrm xmlns:a="http://schemas.openxmlformats.org/drawingml/2006/main">
          <a:off x="220092" y="0"/>
          <a:ext cx="4163947" cy="303738"/>
          <a:chOff x="50800" y="50800"/>
          <a:chExt cx="4163947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EF7D8969-FDCB-FF85-9234-486142CE9B43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63947" cy="101246"/>
            <a:chOff x="50800" y="50800"/>
            <a:chExt cx="416394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D60782A5-4230-AB26-6565-F17935ED41C5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Q4 2025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9C13A7A-BFB6-0BD6-DBCF-CBA4E067E09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456332D3-819E-09E5-B14D-28512C9FD577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63947" cy="101246"/>
            <a:chOff x="50800" y="50800"/>
            <a:chExt cx="4163947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5777954A-4968-4612-E1A6-3EEB99348F7F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Q1 2026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60AEDDF0-F7EC-B430-7AA8-DF99EC678C0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8CE2DBC7-21C1-0B64-8F24-CEF1CACDD6F7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63947" cy="101246"/>
            <a:chOff x="50800" y="50800"/>
            <a:chExt cx="416394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A82B8A74-87BF-996D-1B5E-462A97304C24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Q2 2026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81CE5037-1FAE-5E9E-8550-79B72A290529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</cdr:grpSp>
  </cdr:abs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171449</xdr:colOff>
      <xdr:row>3</xdr:row>
      <xdr:rowOff>76200</xdr:rowOff>
    </xdr:from>
    <xdr:to>
      <xdr:col>8</xdr:col>
      <xdr:colOff>793114</xdr:colOff>
      <xdr:row>42</xdr:row>
      <xdr:rowOff>132159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54B580CE-9093-B893-50ED-68E278F6C300}"/>
            </a:ext>
          </a:extLst>
        </xdr:cNvPr>
        <xdr:cNvGrpSpPr/>
      </xdr:nvGrpSpPr>
      <xdr:grpSpPr>
        <a:xfrm>
          <a:off x="171449" y="561975"/>
          <a:ext cx="4536440" cy="6409134"/>
          <a:chOff x="9201149" y="647700"/>
          <a:chExt cx="4536440" cy="6409134"/>
        </a:xfrm>
      </xdr:grpSpPr>
      <xdr:graphicFrame macro="">
        <xdr:nvGraphicFramePr>
          <xdr:cNvPr id="3" name="Chart 22">
            <a:extLst>
              <a:ext uri="{FF2B5EF4-FFF2-40B4-BE49-F238E27FC236}">
                <a16:creationId xmlns:a16="http://schemas.microsoft.com/office/drawing/2014/main" id="{91234D31-5252-45CF-7237-725247B5E6AD}"/>
              </a:ext>
            </a:extLst>
          </xdr:cNvPr>
          <xdr:cNvGraphicFramePr>
            <a:graphicFrameLocks/>
          </xdr:cNvGraphicFramePr>
        </xdr:nvGraphicFramePr>
        <xdr:xfrm>
          <a:off x="9201149" y="647700"/>
          <a:ext cx="4536440" cy="23991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23">
            <a:extLst>
              <a:ext uri="{FF2B5EF4-FFF2-40B4-BE49-F238E27FC236}">
                <a16:creationId xmlns:a16="http://schemas.microsoft.com/office/drawing/2014/main" id="{9E45F8CE-23D0-3DCA-5D8E-FE375C6B45EF}"/>
              </a:ext>
            </a:extLst>
          </xdr:cNvPr>
          <xdr:cNvGraphicFramePr>
            <a:graphicFrameLocks/>
          </xdr:cNvGraphicFramePr>
        </xdr:nvGraphicFramePr>
        <xdr:xfrm>
          <a:off x="9201149" y="2956439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23">
            <a:extLst>
              <a:ext uri="{FF2B5EF4-FFF2-40B4-BE49-F238E27FC236}">
                <a16:creationId xmlns:a16="http://schemas.microsoft.com/office/drawing/2014/main" id="{E14370C4-D4F7-5EB0-23E1-0C9FBB618DCD}"/>
              </a:ext>
            </a:extLst>
          </xdr:cNvPr>
          <xdr:cNvGraphicFramePr>
            <a:graphicFrameLocks/>
          </xdr:cNvGraphicFramePr>
        </xdr:nvGraphicFramePr>
        <xdr:xfrm>
          <a:off x="9201149" y="4961440"/>
          <a:ext cx="4536440" cy="20953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</xdr:wsDr>
</file>

<file path=xl/drawings/drawing47.xml><?xml version="1.0" encoding="utf-8"?>
<c:userShapes xmlns:c="http://schemas.openxmlformats.org/drawingml/2006/chart">
  <cdr:absSizeAnchor xmlns:cdr="http://schemas.openxmlformats.org/drawingml/2006/chartDrawing">
    <cdr:from>
      <cdr:x>0.04852</cdr:x>
      <cdr:y>0.14778</cdr:y>
    </cdr:from>
    <cdr:ext cx="4281595" cy="126892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9E169A86-19DB-2C1C-FD7C-84D669598CC6}"/>
            </a:ext>
          </a:extLst>
        </cdr:cNvPr>
        <cdr:cNvSpPr txBox="1"/>
      </cdr:nvSpPr>
      <cdr:spPr>
        <a:xfrm xmlns:a="http://schemas.openxmlformats.org/drawingml/2006/main">
          <a:off x="220092" y="354538"/>
          <a:ext cx="4281595" cy="1268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fr-FR" sz="600" b="1" i="0" kern="1200">
              <a:solidFill>
                <a:srgbClr val="000000"/>
              </a:solidFill>
              <a:latin typeface="Arial" panose="020B0604020202020204" pitchFamily="34" charset="0"/>
            </a:rPr>
            <a:t>2026</a:t>
          </a:r>
        </a:p>
      </cdr:txBody>
    </cdr:sp>
  </cdr:absSizeAnchor>
  <cdr:absSizeAnchor xmlns:cdr="http://schemas.openxmlformats.org/drawingml/2006/chartDrawing">
    <cdr:from>
      <cdr:x>0.04852</cdr:x>
      <cdr:y>0</cdr:y>
    </cdr:from>
    <cdr:ext cx="4163947" cy="303738"/>
    <cdr:grpSp>
      <cdr:nvGrpSpPr>
        <cdr:cNvPr id="23" name="Legend">
          <a:extLst xmlns:a="http://schemas.openxmlformats.org/drawingml/2006/main">
            <a:ext uri="{FF2B5EF4-FFF2-40B4-BE49-F238E27FC236}">
              <a16:creationId xmlns:a16="http://schemas.microsoft.com/office/drawing/2014/main" id="{5D4BC2C1-E60D-BE56-85DE-2ED1189E7DF3}"/>
            </a:ext>
          </a:extLst>
        </cdr:cNvPr>
        <cdr:cNvGrpSpPr/>
      </cdr:nvGrpSpPr>
      <cdr:grpSpPr>
        <a:xfrm xmlns:a="http://schemas.openxmlformats.org/drawingml/2006/main">
          <a:off x="220092" y="0"/>
          <a:ext cx="4163947" cy="303738"/>
          <a:chOff x="50800" y="50800"/>
          <a:chExt cx="4163947" cy="303738"/>
        </a:xfrm>
      </cdr:grpSpPr>
      <cdr:grpSp>
        <cdr:nvGrpSpPr>
          <cdr:cNvPr id="5" name="Ltxb1">
            <a:extLst xmlns:a="http://schemas.openxmlformats.org/drawingml/2006/main">
              <a:ext uri="{FF2B5EF4-FFF2-40B4-BE49-F238E27FC236}">
                <a16:creationId xmlns:a16="http://schemas.microsoft.com/office/drawing/2014/main" id="{914923E9-FCA6-EE2A-16C2-CFDA74177AA9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63947" cy="101246"/>
            <a:chOff x="50800" y="50800"/>
            <a:chExt cx="4163947" cy="101246"/>
          </a:xfrm>
        </cdr:grpSpPr>
        <cdr:sp macro="" textlink="">
          <cdr:nvSpPr>
            <cdr:cNvPr id="3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E6A2F015-4752-803B-038C-FA3216B39D88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Q4 2025</a:t>
              </a:r>
            </a:p>
          </cdr:txBody>
        </cdr:sp>
        <cdr:sp macro="" textlink="">
          <cdr:nvSpPr>
            <cdr:cNvPr id="4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BAE9DBD5-7C24-2C8B-9BD8-5E0290BFD058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8" name="Ltxb2">
            <a:extLst xmlns:a="http://schemas.openxmlformats.org/drawingml/2006/main">
              <a:ext uri="{FF2B5EF4-FFF2-40B4-BE49-F238E27FC236}">
                <a16:creationId xmlns:a16="http://schemas.microsoft.com/office/drawing/2014/main" id="{9F1AC1DF-1CF2-1814-3323-2D81D117692B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63947" cy="101246"/>
            <a:chOff x="50800" y="50800"/>
            <a:chExt cx="4163947" cy="101246"/>
          </a:xfrm>
        </cdr:grpSpPr>
        <cdr:sp macro="" textlink="">
          <cdr:nvSpPr>
            <cdr:cNvPr id="6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FB7D3C81-63A6-B109-6E85-403C2C2AD7E3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Q1 2026</a:t>
              </a:r>
            </a:p>
          </cdr:txBody>
        </cdr:sp>
        <cdr:sp macro="" textlink="">
          <cdr:nvSpPr>
            <cdr:cNvPr id="7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C273C61B-1623-ECF4-C03F-8066BC90E3CB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1" name="Ltxb3">
            <a:extLst xmlns:a="http://schemas.openxmlformats.org/drawingml/2006/main">
              <a:ext uri="{FF2B5EF4-FFF2-40B4-BE49-F238E27FC236}">
                <a16:creationId xmlns:a16="http://schemas.microsoft.com/office/drawing/2014/main" id="{8C63FB7C-78E6-267D-642C-5ECAC2D2AFBF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63947" cy="101246"/>
            <a:chOff x="50800" y="50800"/>
            <a:chExt cx="4163947" cy="101246"/>
          </a:xfrm>
        </cdr:grpSpPr>
        <cdr:sp macro="" textlink="">
          <cdr:nvSpPr>
            <cdr:cNvPr id="9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8841A72D-CC84-30A3-586E-E1B0E70C035E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Q2 2026</a:t>
              </a:r>
            </a:p>
          </cdr:txBody>
        </cdr:sp>
        <cdr:sp macro="" textlink="">
          <cdr:nvSpPr>
            <cdr:cNvPr id="10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9FE19868-E566-16E9-2951-EF95A0112434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</cdr:grpSp>
  </cdr:absSizeAnchor>
</c:userShapes>
</file>

<file path=xl/drawings/drawing48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281595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10B3A63D-5997-D2C9-B528-133455C96F08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fr-FR" sz="600" b="1" i="0" kern="1200">
              <a:solidFill>
                <a:srgbClr val="000000"/>
              </a:solidFill>
              <a:latin typeface="Arial" panose="020B0604020202020204" pitchFamily="34" charset="0"/>
            </a:rPr>
            <a:t>2027</a:t>
          </a:r>
        </a:p>
      </cdr:txBody>
    </cdr:sp>
  </cdr:absSizeAnchor>
</c:userShapes>
</file>

<file path=xl/drawings/drawing49.xml><?xml version="1.0" encoding="utf-8"?>
<c:userShapes xmlns:c="http://schemas.openxmlformats.org/drawingml/2006/chart">
  <cdr:absSizeAnchor xmlns:cdr="http://schemas.openxmlformats.org/drawingml/2006/chartDrawing">
    <cdr:from>
      <cdr:x>0.04852</cdr:x>
      <cdr:y>0.02424</cdr:y>
    </cdr:from>
    <cdr:ext cx="4281595" cy="126894"/>
    <cdr:sp macro="" textlink="">
      <cdr:nvSpPr>
        <cdr:cNvPr id="2" name="Category">
          <a:extLst xmlns:a="http://schemas.openxmlformats.org/drawingml/2006/main">
            <a:ext uri="{FF2B5EF4-FFF2-40B4-BE49-F238E27FC236}">
              <a16:creationId xmlns:a16="http://schemas.microsoft.com/office/drawing/2014/main" id="{1E001405-6F48-E8D4-D71C-A2C52082C32F}"/>
            </a:ext>
          </a:extLst>
        </cdr:cNvPr>
        <cdr:cNvSpPr txBox="1"/>
      </cdr:nvSpPr>
      <cdr:spPr>
        <a:xfrm xmlns:a="http://schemas.openxmlformats.org/drawingml/2006/main">
          <a:off x="220092" y="50800"/>
          <a:ext cx="4281595" cy="1268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6350" tIns="31750" rIns="6350" bIns="6350" rtlCol="0">
          <a:spAutoFit/>
        </a:bodyPr>
        <a:lstStyle xmlns:a="http://schemas.openxmlformats.org/drawingml/2006/main"/>
        <a:p xmlns:a="http://schemas.openxmlformats.org/drawingml/2006/main">
          <a:r>
            <a:rPr lang="fr-FR" sz="600" b="1" i="0" kern="1200">
              <a:solidFill>
                <a:srgbClr val="000000"/>
              </a:solidFill>
              <a:latin typeface="Arial" panose="020B0604020202020204" pitchFamily="34" charset="0"/>
            </a:rPr>
            <a:t>2028</a:t>
          </a:r>
        </a:p>
      </cdr:txBody>
    </cdr:sp>
  </cdr:abs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0.50717</cdr:x>
      <cdr:y>0.92191</cdr:y>
    </cdr:from>
    <cdr:to>
      <cdr:x>0.82646</cdr:x>
      <cdr:y>0.98017</cdr:y>
    </cdr:to>
    <cdr:sp macro="" textlink="">
      <cdr:nvSpPr>
        <cdr:cNvPr id="9" name="TextBox 8">
          <a:extLst xmlns:a="http://schemas.openxmlformats.org/drawingml/2006/main">
            <a:ext uri="{FF2B5EF4-FFF2-40B4-BE49-F238E27FC236}">
              <a16:creationId xmlns:a16="http://schemas.microsoft.com/office/drawing/2014/main" id="{584A6BF9-00A0-304D-5BC6-76964B53ACE5}"/>
            </a:ext>
          </a:extLst>
        </cdr:cNvPr>
        <cdr:cNvSpPr txBox="1"/>
      </cdr:nvSpPr>
      <cdr:spPr>
        <a:xfrm xmlns:a="http://schemas.openxmlformats.org/drawingml/2006/main">
          <a:off x="901052" y="2041007"/>
          <a:ext cx="567267" cy="128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wrap="square" lIns="0" tIns="6350" rIns="0" bIns="6350" rtlCol="0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en-GB" sz="600" b="1" i="0" kern="1200">
              <a:solidFill>
                <a:srgbClr val="000000"/>
              </a:solidFill>
              <a:latin typeface="Arial" panose="020B0604020202020204" pitchFamily="34" charset="0"/>
            </a:rPr>
            <a:t>Wage growth</a:t>
          </a: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</xdr:row>
      <xdr:rowOff>38100</xdr:rowOff>
    </xdr:from>
    <xdr:to>
      <xdr:col>8</xdr:col>
      <xdr:colOff>821690</xdr:colOff>
      <xdr:row>17</xdr:row>
      <xdr:rowOff>43388</xdr:rowOff>
    </xdr:to>
    <xdr:graphicFrame macro="">
      <xdr:nvGraphicFramePr>
        <xdr:cNvPr id="2" name="Chart 23">
          <a:extLst>
            <a:ext uri="{FF2B5EF4-FFF2-40B4-BE49-F238E27FC236}">
              <a16:creationId xmlns:a16="http://schemas.microsoft.com/office/drawing/2014/main" id="{EA890BF1-F79F-4DC7-922A-043F86F21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absSizeAnchor xmlns:cdr="http://schemas.openxmlformats.org/drawingml/2006/chartDrawing">
    <cdr:from>
      <cdr:x>0.04852</cdr:x>
      <cdr:y>0</cdr:y>
    </cdr:from>
    <cdr:ext cx="4163947" cy="303738"/>
    <cdr:grpSp>
      <cdr:nvGrpSpPr>
        <cdr:cNvPr id="11" name="Legend">
          <a:extLst xmlns:a="http://schemas.openxmlformats.org/drawingml/2006/main">
            <a:ext uri="{FF2B5EF4-FFF2-40B4-BE49-F238E27FC236}">
              <a16:creationId xmlns:a16="http://schemas.microsoft.com/office/drawing/2014/main" id="{5F4CCDB6-2A55-BB1E-54F8-8335C673D03D}"/>
            </a:ext>
          </a:extLst>
        </cdr:cNvPr>
        <cdr:cNvGrpSpPr/>
      </cdr:nvGrpSpPr>
      <cdr:grpSpPr>
        <a:xfrm xmlns:a="http://schemas.openxmlformats.org/drawingml/2006/main">
          <a:off x="220092" y="0"/>
          <a:ext cx="4163947" cy="303738"/>
          <a:chOff x="50800" y="50800"/>
          <a:chExt cx="4163947" cy="303738"/>
        </a:xfrm>
      </cdr:grpSpPr>
      <cdr:grpSp>
        <cdr:nvGrpSpPr>
          <cdr:cNvPr id="4" name="Ltxb1">
            <a:extLst xmlns:a="http://schemas.openxmlformats.org/drawingml/2006/main">
              <a:ext uri="{FF2B5EF4-FFF2-40B4-BE49-F238E27FC236}">
                <a16:creationId xmlns:a16="http://schemas.microsoft.com/office/drawing/2014/main" id="{133A763E-4FEA-49E2-63FB-F1F8BD022530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63947" cy="101246"/>
            <a:chOff x="50800" y="50800"/>
            <a:chExt cx="4163947" cy="101246"/>
          </a:xfrm>
        </cdr:grpSpPr>
        <cdr:sp macro="" textlink="">
          <cdr:nvSpPr>
            <cdr:cNvPr id="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1D2E5C3B-131B-63F9-E5DA-DD17D822FA5A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Q4 2025</a:t>
              </a:r>
            </a:p>
          </cdr:txBody>
        </cdr:sp>
        <cdr:sp macro="" textlink="">
          <cdr:nvSpPr>
            <cdr:cNvPr id="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4D14A1AD-1F2A-1BAC-C308-D19B9F77C7F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7" name="Ltxb2">
            <a:extLst xmlns:a="http://schemas.openxmlformats.org/drawingml/2006/main">
              <a:ext uri="{FF2B5EF4-FFF2-40B4-BE49-F238E27FC236}">
                <a16:creationId xmlns:a16="http://schemas.microsoft.com/office/drawing/2014/main" id="{6A81F414-26AD-4F6B-10EF-BC3517036B92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63947" cy="101246"/>
            <a:chOff x="50800" y="50800"/>
            <a:chExt cx="4163947" cy="101246"/>
          </a:xfrm>
        </cdr:grpSpPr>
        <cdr:sp macro="" textlink="">
          <cdr:nvSpPr>
            <cdr:cNvPr id="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AEF07465-FB02-068E-E878-492EACBC8A72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Q1 2026</a:t>
              </a:r>
            </a:p>
          </cdr:txBody>
        </cdr:sp>
        <cdr:sp macro="" textlink="">
          <cdr:nvSpPr>
            <cdr:cNvPr id="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90D67968-3AD1-D622-38D6-D88B9FF04657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0" name="Ltxb3">
            <a:extLst xmlns:a="http://schemas.openxmlformats.org/drawingml/2006/main">
              <a:ext uri="{FF2B5EF4-FFF2-40B4-BE49-F238E27FC236}">
                <a16:creationId xmlns:a16="http://schemas.microsoft.com/office/drawing/2014/main" id="{EF13AF12-0C8D-47B1-1B86-913072D25953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63947" cy="101246"/>
            <a:chOff x="50800" y="50800"/>
            <a:chExt cx="4163947" cy="101246"/>
          </a:xfrm>
        </cdr:grpSpPr>
        <cdr:sp macro="" textlink="">
          <cdr:nvSpPr>
            <cdr:cNvPr id="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791DC0BA-69F3-0B0E-29F5-A0620EC42C8F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36948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Q2 2026</a:t>
              </a:r>
            </a:p>
          </cdr:txBody>
        </cdr:sp>
        <cdr:sp macro="" textlink="">
          <cdr:nvSpPr>
            <cdr:cNvPr id="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794A2B46-202F-8390-9E61-6FFD1362E2C0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</cdr:grpSp>
  </cdr:abs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</xdr:row>
      <xdr:rowOff>17026</xdr:rowOff>
    </xdr:from>
    <xdr:to>
      <xdr:col>10</xdr:col>
      <xdr:colOff>2</xdr:colOff>
      <xdr:row>25</xdr:row>
      <xdr:rowOff>1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E84B3D-75D3-44D2-ACB8-58EB27D37FAC}"/>
            </a:ext>
          </a:extLst>
        </xdr:cNvPr>
        <xdr:cNvGrpSpPr/>
      </xdr:nvGrpSpPr>
      <xdr:grpSpPr>
        <a:xfrm>
          <a:off x="552451" y="598051"/>
          <a:ext cx="4562476" cy="4202550"/>
          <a:chOff x="5625278" y="5579962"/>
          <a:chExt cx="4567953" cy="4530378"/>
        </a:xfrm>
      </xdr:grpSpPr>
      <xdr:grpSp>
        <xdr:nvGrpSpPr>
          <xdr:cNvPr id="3" name="Group 2">
            <a:extLst>
              <a:ext uri="{FF2B5EF4-FFF2-40B4-BE49-F238E27FC236}">
                <a16:creationId xmlns:a16="http://schemas.microsoft.com/office/drawing/2014/main" id="{14DA6288-8154-7C68-C8CF-E207DE51AA08}"/>
              </a:ext>
            </a:extLst>
          </xdr:cNvPr>
          <xdr:cNvGrpSpPr/>
        </xdr:nvGrpSpPr>
        <xdr:grpSpPr>
          <a:xfrm>
            <a:off x="5625278" y="5579962"/>
            <a:ext cx="2270723" cy="4530378"/>
            <a:chOff x="5625278" y="5579962"/>
            <a:chExt cx="2270723" cy="4530378"/>
          </a:xfrm>
        </xdr:grpSpPr>
        <xdr:graphicFrame macro="">
          <xdr:nvGraphicFramePr>
            <xdr:cNvPr id="7" name="Chart 2">
              <a:extLst>
                <a:ext uri="{FF2B5EF4-FFF2-40B4-BE49-F238E27FC236}">
                  <a16:creationId xmlns:a16="http://schemas.microsoft.com/office/drawing/2014/main" id="{9793E272-8E5C-2CF5-F25A-5BA0D4A8F8B9}"/>
                </a:ext>
              </a:extLst>
            </xdr:cNvPr>
            <xdr:cNvGraphicFramePr>
              <a:graphicFrameLocks/>
            </xdr:cNvGraphicFramePr>
          </xdr:nvGraphicFramePr>
          <xdr:xfrm>
            <a:off x="5625278" y="5579962"/>
            <a:ext cx="2270723" cy="225087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1"/>
            </a:graphicData>
          </a:graphic>
        </xdr:graphicFrame>
        <xdr:graphicFrame macro="">
          <xdr:nvGraphicFramePr>
            <xdr:cNvPr id="8" name="Chart 2">
              <a:extLst>
                <a:ext uri="{FF2B5EF4-FFF2-40B4-BE49-F238E27FC236}">
                  <a16:creationId xmlns:a16="http://schemas.microsoft.com/office/drawing/2014/main" id="{4C342599-A513-BE83-5960-C5493CBDC097}"/>
                </a:ext>
              </a:extLst>
            </xdr:cNvPr>
            <xdr:cNvGraphicFramePr>
              <a:graphicFrameLocks/>
            </xdr:cNvGraphicFramePr>
          </xdr:nvGraphicFramePr>
          <xdr:xfrm>
            <a:off x="5625278" y="7859461"/>
            <a:ext cx="2270723" cy="225087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xdr:grpSp>
      <xdr:grpSp>
        <xdr:nvGrpSpPr>
          <xdr:cNvPr id="4" name="Group 3">
            <a:extLst>
              <a:ext uri="{FF2B5EF4-FFF2-40B4-BE49-F238E27FC236}">
                <a16:creationId xmlns:a16="http://schemas.microsoft.com/office/drawing/2014/main" id="{6D54DCB3-8F5B-519F-425B-AE6E22634B70}"/>
              </a:ext>
            </a:extLst>
          </xdr:cNvPr>
          <xdr:cNvGrpSpPr/>
        </xdr:nvGrpSpPr>
        <xdr:grpSpPr>
          <a:xfrm>
            <a:off x="7922506" y="5579962"/>
            <a:ext cx="2270725" cy="4530378"/>
            <a:chOff x="7922506" y="5837137"/>
            <a:chExt cx="2270725" cy="4530378"/>
          </a:xfrm>
        </xdr:grpSpPr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7CC35B07-BE3A-3553-3A09-7A14B7E0AF27}"/>
                </a:ext>
              </a:extLst>
            </xdr:cNvPr>
            <xdr:cNvGraphicFramePr>
              <a:graphicFrameLocks/>
            </xdr:cNvGraphicFramePr>
          </xdr:nvGraphicFramePr>
          <xdr:xfrm>
            <a:off x="7922506" y="8116636"/>
            <a:ext cx="2270723" cy="225087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3"/>
            </a:graphicData>
          </a:graphic>
        </xdr:graphicFrame>
        <xdr:graphicFrame macro="">
          <xdr:nvGraphicFramePr>
            <xdr:cNvPr id="6" name="Chart 2">
              <a:extLst>
                <a:ext uri="{FF2B5EF4-FFF2-40B4-BE49-F238E27FC236}">
                  <a16:creationId xmlns:a16="http://schemas.microsoft.com/office/drawing/2014/main" id="{75CCEC45-BAAF-B41A-BF03-9A4A0E36FB5C}"/>
                </a:ext>
              </a:extLst>
            </xdr:cNvPr>
            <xdr:cNvGraphicFramePr>
              <a:graphicFrameLocks/>
            </xdr:cNvGraphicFramePr>
          </xdr:nvGraphicFramePr>
          <xdr:xfrm>
            <a:off x="7922508" y="5837137"/>
            <a:ext cx="2270723" cy="2250879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4"/>
            </a:graphicData>
          </a:graphic>
        </xdr:graphicFrame>
      </xdr:grpSp>
    </xdr:grpSp>
    <xdr:clientData/>
  </xdr:twoCellAnchor>
  <xdr:twoCellAnchor>
    <xdr:from>
      <xdr:col>1</xdr:col>
      <xdr:colOff>120000</xdr:colOff>
      <xdr:row>2</xdr:row>
      <xdr:rowOff>7500</xdr:rowOff>
    </xdr:from>
    <xdr:to>
      <xdr:col>2</xdr:col>
      <xdr:colOff>112500</xdr:colOff>
      <xdr:row>3</xdr:row>
      <xdr:rowOff>6903</xdr:rowOff>
    </xdr:to>
    <xdr:grpSp>
      <xdr:nvGrpSpPr>
        <xdr:cNvPr id="9" name="Legend">
          <a:extLst>
            <a:ext uri="{FF2B5EF4-FFF2-40B4-BE49-F238E27FC236}">
              <a16:creationId xmlns:a16="http://schemas.microsoft.com/office/drawing/2014/main" id="{F8142C1C-58AE-6BE5-D49B-4C93163D29F8}"/>
            </a:ext>
          </a:extLst>
        </xdr:cNvPr>
        <xdr:cNvGrpSpPr/>
      </xdr:nvGrpSpPr>
      <xdr:grpSpPr>
        <a:xfrm>
          <a:off x="672450" y="388500"/>
          <a:ext cx="497325" cy="199428"/>
          <a:chOff x="0" y="0"/>
          <a:chExt cx="422017" cy="208658"/>
        </a:xfrm>
      </xdr:grpSpPr>
      <xdr:grpSp>
        <xdr:nvGrpSpPr>
          <xdr:cNvPr id="10" name="Ltxb1">
            <a:extLst>
              <a:ext uri="{FF2B5EF4-FFF2-40B4-BE49-F238E27FC236}">
                <a16:creationId xmlns:a16="http://schemas.microsoft.com/office/drawing/2014/main" id="{9675DDAE-093B-7CE8-B7A3-309FE062D993}"/>
              </a:ext>
            </a:extLst>
          </xdr:cNvPr>
          <xdr:cNvGrpSpPr/>
        </xdr:nvGrpSpPr>
        <xdr:grpSpPr>
          <a:xfrm>
            <a:off x="0" y="0"/>
            <a:ext cx="422017" cy="106928"/>
            <a:chOff x="0" y="0"/>
            <a:chExt cx="422017" cy="106928"/>
          </a:xfrm>
        </xdr:grpSpPr>
        <xdr:sp macro="" textlink="">
          <xdr:nvSpPr>
            <xdr:cNvPr id="14" name="Ltxb1a">
              <a:extLst>
                <a:ext uri="{FF2B5EF4-FFF2-40B4-BE49-F238E27FC236}">
                  <a16:creationId xmlns:a16="http://schemas.microsoft.com/office/drawing/2014/main" id="{EB9B47B6-BFA0-FBF4-4ACB-37A77CBB371F}"/>
                </a:ext>
              </a:extLst>
            </xdr:cNvPr>
            <xdr:cNvSpPr txBox="1"/>
          </xdr:nvSpPr>
          <xdr:spPr>
            <a:xfrm>
              <a:off x="127000" y="0"/>
              <a:ext cx="295017" cy="106928"/>
            </a:xfrm>
            <a:prstGeom prst="rect">
              <a:avLst/>
            </a:prstGeom>
          </xdr:spPr>
          <xdr:txBody>
            <a:bodyPr vert="horz" wrap="square" lIns="0" tIns="0" rIns="0" bIns="13178" rtlCol="0">
              <a:sp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Q4 2025</a:t>
              </a:r>
            </a:p>
          </xdr:txBody>
        </xdr:sp>
        <xdr:sp macro="" textlink="">
          <xdr:nvSpPr>
            <xdr:cNvPr id="15" name="Ltxb1b">
              <a:extLst>
                <a:ext uri="{FF2B5EF4-FFF2-40B4-BE49-F238E27FC236}">
                  <a16:creationId xmlns:a16="http://schemas.microsoft.com/office/drawing/2014/main" id="{990B1790-CEA7-9A10-60F1-C488D778CB73}"/>
                </a:ext>
              </a:extLst>
            </xdr:cNvPr>
            <xdr:cNvSpPr/>
          </xdr:nvSpPr>
          <xdr:spPr>
            <a:xfrm>
              <a:off x="0" y="12700"/>
              <a:ext cx="63500" cy="63500"/>
            </a:xfrm>
            <a:prstGeom prst="ellipse">
              <a:avLst/>
            </a:prstGeom>
            <a:solidFill>
              <a:srgbClr val="FFB400"/>
            </a:solidFill>
            <a:ln w="25400" cap="flat" cmpd="sng" algn="ctr">
              <a:noFill/>
              <a:prstDash val="solid"/>
            </a:ln>
            <a:effectLst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/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  <xdr:grpSp>
        <xdr:nvGrpSpPr>
          <xdr:cNvPr id="11" name="Ltxb2">
            <a:extLst>
              <a:ext uri="{FF2B5EF4-FFF2-40B4-BE49-F238E27FC236}">
                <a16:creationId xmlns:a16="http://schemas.microsoft.com/office/drawing/2014/main" id="{791D49F0-5629-55CF-5975-63F3112D9EC3}"/>
              </a:ext>
            </a:extLst>
          </xdr:cNvPr>
          <xdr:cNvGrpSpPr/>
        </xdr:nvGrpSpPr>
        <xdr:grpSpPr>
          <a:xfrm>
            <a:off x="0" y="101730"/>
            <a:ext cx="422017" cy="106928"/>
            <a:chOff x="0" y="101730"/>
            <a:chExt cx="422017" cy="106929"/>
          </a:xfrm>
        </xdr:grpSpPr>
        <xdr:sp macro="" textlink="">
          <xdr:nvSpPr>
            <xdr:cNvPr id="12" name="Ltxb2a">
              <a:extLst>
                <a:ext uri="{FF2B5EF4-FFF2-40B4-BE49-F238E27FC236}">
                  <a16:creationId xmlns:a16="http://schemas.microsoft.com/office/drawing/2014/main" id="{D42B7EFA-0676-8361-F168-1383550745CF}"/>
                </a:ext>
              </a:extLst>
            </xdr:cNvPr>
            <xdr:cNvSpPr txBox="1"/>
          </xdr:nvSpPr>
          <xdr:spPr>
            <a:xfrm>
              <a:off x="127000" y="101730"/>
              <a:ext cx="295017" cy="106929"/>
            </a:xfrm>
            <a:prstGeom prst="rect">
              <a:avLst/>
            </a:prstGeom>
          </xdr:spPr>
          <xdr:txBody>
            <a:bodyPr vert="horz" wrap="square" lIns="0" tIns="0" rIns="0" bIns="13178" rtlCol="0">
              <a:spAutoFit/>
            </a:bodyPr>
            <a:lstStyle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GB" sz="600" b="0" i="0">
                  <a:solidFill>
                    <a:srgbClr val="000000"/>
                  </a:solidFill>
                  <a:latin typeface="Arial" panose="020B0604020202020204" pitchFamily="34" charset="0"/>
                </a:rPr>
                <a:t>Q1 2026</a:t>
              </a:r>
            </a:p>
          </xdr:txBody>
        </xdr:sp>
        <xdr:sp macro="" textlink="">
          <xdr:nvSpPr>
            <xdr:cNvPr id="13" name="Ltxb2b">
              <a:extLst>
                <a:ext uri="{FF2B5EF4-FFF2-40B4-BE49-F238E27FC236}">
                  <a16:creationId xmlns:a16="http://schemas.microsoft.com/office/drawing/2014/main" id="{C88C8DD1-2E21-3792-A8E2-FD8B6A1BCE64}"/>
                </a:ext>
              </a:extLst>
            </xdr:cNvPr>
            <xdr:cNvSpPr/>
          </xdr:nvSpPr>
          <xdr:spPr>
            <a:xfrm>
              <a:off x="0" y="114430"/>
              <a:ext cx="63500" cy="63500"/>
            </a:xfrm>
            <a:prstGeom prst="ellipse">
              <a:avLst/>
            </a:prstGeom>
            <a:solidFill>
              <a:srgbClr val="FF4B00"/>
            </a:solidFill>
            <a:ln w="25400" cap="flat" cmpd="sng" algn="ctr">
              <a:noFill/>
              <a:prstDash val="solid"/>
            </a:ln>
            <a:effectLst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/>
            <a:lstStyle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US"/>
            </a:p>
          </xdr:txBody>
        </xdr:sp>
      </xdr:grpSp>
    </xdr:grpSp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0.10653</cdr:x>
      <cdr:y>0.02253</cdr:y>
    </cdr:from>
    <cdr:to>
      <cdr:x>0.99583</cdr:x>
      <cdr:y>0.12771</cdr:y>
    </cdr:to>
    <cdr:sp macro="" textlink="">
      <cdr:nvSpPr>
        <cdr:cNvPr id="45" name="SubHeadline">
          <a:extLst xmlns:a="http://schemas.openxmlformats.org/drawingml/2006/main">
            <a:ext uri="{FF2B5EF4-FFF2-40B4-BE49-F238E27FC236}">
              <a16:creationId xmlns:a16="http://schemas.microsoft.com/office/drawing/2014/main" id="{F71AA5B5-936C-4DB3-96AC-39D4FCECF38C}"/>
            </a:ext>
          </a:extLst>
        </cdr:cNvPr>
        <cdr:cNvSpPr txBox="1"/>
      </cdr:nvSpPr>
      <cdr:spPr>
        <a:xfrm xmlns:a="http://schemas.openxmlformats.org/drawingml/2006/main">
          <a:off x="240510" y="46572"/>
          <a:ext cx="2007749" cy="2174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700" b="1" i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a) Interest </a:t>
          </a:r>
          <a:r>
            <a:rPr lang="en-GB" sz="7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rate on ECB’s deposit facility </a:t>
          </a:r>
          <a:r>
            <a:rPr lang="en-GB" sz="700" b="1" i="0">
              <a:solidFill>
                <a:srgbClr val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(percentages)</a:t>
          </a:r>
          <a:endParaRPr lang="en-GB" sz="700" b="1" i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0.08401</cdr:x>
      <cdr:y>0.03072</cdr:y>
    </cdr:from>
    <cdr:to>
      <cdr:x>0.9944</cdr:x>
      <cdr:y>0.13882</cdr:y>
    </cdr:to>
    <cdr:sp macro="" textlink="">
      <cdr:nvSpPr>
        <cdr:cNvPr id="36" name="SubHeadline">
          <a:extLst xmlns:a="http://schemas.openxmlformats.org/drawingml/2006/main">
            <a:ext uri="{FF2B5EF4-FFF2-40B4-BE49-F238E27FC236}">
              <a16:creationId xmlns:a16="http://schemas.microsoft.com/office/drawing/2014/main" id="{370C4B2F-B54E-47DA-A8D4-7B6CAC40BB40}"/>
            </a:ext>
          </a:extLst>
        </cdr:cNvPr>
        <cdr:cNvSpPr txBox="1"/>
      </cdr:nvSpPr>
      <cdr:spPr>
        <a:xfrm xmlns:a="http://schemas.openxmlformats.org/drawingml/2006/main">
          <a:off x="190535" y="64143"/>
          <a:ext cx="2064764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 panose="020B0604020202020204" pitchFamily="34" charset="0"/>
            </a:rPr>
            <a:t>c) USD/EUR exchange rate</a:t>
          </a:r>
        </a:p>
        <a:p xmlns:a="http://schemas.openxmlformats.org/drawingml/2006/main"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0.09336</cdr:x>
      <cdr:y>0.01746</cdr:y>
    </cdr:from>
    <cdr:to>
      <cdr:x>0.9944</cdr:x>
      <cdr:y>0.12556</cdr:y>
    </cdr:to>
    <cdr:sp macro="" textlink="">
      <cdr:nvSpPr>
        <cdr:cNvPr id="36" name="SubHeadline">
          <a:extLst xmlns:a="http://schemas.openxmlformats.org/drawingml/2006/main">
            <a:ext uri="{FF2B5EF4-FFF2-40B4-BE49-F238E27FC236}">
              <a16:creationId xmlns:a16="http://schemas.microsoft.com/office/drawing/2014/main" id="{A82384F1-1B53-41D3-8DE9-2E2BC34EE927}"/>
            </a:ext>
          </a:extLst>
        </cdr:cNvPr>
        <cdr:cNvSpPr txBox="1"/>
      </cdr:nvSpPr>
      <cdr:spPr>
        <a:xfrm xmlns:a="http://schemas.openxmlformats.org/drawingml/2006/main">
          <a:off x="211740" y="36456"/>
          <a:ext cx="2043559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 panose="020B0604020202020204" pitchFamily="34" charset="0"/>
            </a:rPr>
            <a:t>d) Oil price (USD per barrel)</a:t>
          </a:r>
        </a:p>
        <a:p xmlns:a="http://schemas.openxmlformats.org/drawingml/2006/main">
          <a:endParaRPr lang="en-GB" sz="700" b="1" i="0">
            <a:solidFill>
              <a:srgbClr val="000000"/>
            </a:solidFill>
            <a:latin typeface="Arial" panose="020B0604020202020204" pitchFamily="34" charset="0"/>
          </a:endParaRP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0.08401</cdr:x>
      <cdr:y>0.02556</cdr:y>
    </cdr:from>
    <cdr:to>
      <cdr:x>0.9944</cdr:x>
      <cdr:y>0.13366</cdr:y>
    </cdr:to>
    <cdr:sp macro="" textlink="">
      <cdr:nvSpPr>
        <cdr:cNvPr id="19" name="SubHeadline">
          <a:extLst xmlns:a="http://schemas.openxmlformats.org/drawingml/2006/main">
            <a:ext uri="{FF2B5EF4-FFF2-40B4-BE49-F238E27FC236}">
              <a16:creationId xmlns:a16="http://schemas.microsoft.com/office/drawing/2014/main" id="{5DE2E6EB-0249-4793-9344-35E1658F2DC5}"/>
            </a:ext>
          </a:extLst>
        </cdr:cNvPr>
        <cdr:cNvSpPr txBox="1"/>
      </cdr:nvSpPr>
      <cdr:spPr>
        <a:xfrm xmlns:a="http://schemas.openxmlformats.org/drawingml/2006/main">
          <a:off x="190535" y="53369"/>
          <a:ext cx="2064764" cy="2257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b) Annual growth in compensation per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d)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+mn-cs"/>
            </a:rPr>
            <a:t> employee (annual percentage changes)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10</xdr:row>
      <xdr:rowOff>0</xdr:rowOff>
    </xdr:from>
    <xdr:to>
      <xdr:col>10</xdr:col>
      <xdr:colOff>530400</xdr:colOff>
      <xdr:row>31</xdr:row>
      <xdr:rowOff>11025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039F4BF-22F5-46DC-945A-AD773D8F8B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00400" y="1619250"/>
              <a:ext cx="2664000" cy="34114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12</xdr:col>
      <xdr:colOff>219075</xdr:colOff>
      <xdr:row>12</xdr:row>
      <xdr:rowOff>28575</xdr:rowOff>
    </xdr:from>
    <xdr:to>
      <xdr:col>17</xdr:col>
      <xdr:colOff>199640</xdr:colOff>
      <xdr:row>27</xdr:row>
      <xdr:rowOff>22398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9400B83E-BB43-4BA3-97E7-8BEEE008D3F8}"/>
            </a:ext>
          </a:extLst>
        </xdr:cNvPr>
        <xdr:cNvGrpSpPr/>
      </xdr:nvGrpSpPr>
      <xdr:grpSpPr>
        <a:xfrm>
          <a:off x="6619875" y="1971675"/>
          <a:ext cx="2647565" cy="2422698"/>
          <a:chOff x="8105775" y="4870715"/>
          <a:chExt cx="2664000" cy="2425435"/>
        </a:xfrm>
      </xdr:grpSpPr>
      <mc:AlternateContent xmlns:mc="http://schemas.openxmlformats.org/markup-compatibility/2006">
        <mc:Choice xmlns:cx1="http://schemas.microsoft.com/office/drawing/2015/9/8/chartex" Requires="cx1">
          <xdr:graphicFrame macro="">
            <xdr:nvGraphicFramePr>
              <xdr:cNvPr id="15" name="Chart 14">
                <a:extLst>
                  <a:ext uri="{FF2B5EF4-FFF2-40B4-BE49-F238E27FC236}">
                    <a16:creationId xmlns:a16="http://schemas.microsoft.com/office/drawing/2014/main" id="{5BEA2826-0AFB-03FC-43BD-2B5E5E2CD26D}"/>
                  </a:ext>
                </a:extLst>
              </xdr:cNvPr>
              <xdr:cNvGraphicFramePr/>
            </xdr:nvGraphicFramePr>
            <xdr:xfrm>
              <a:off x="8105775" y="5391150"/>
              <a:ext cx="2664000" cy="1905000"/>
            </xdr:xfrm>
            <a:graphic>
              <a:graphicData uri="http://schemas.microsoft.com/office/drawing/2014/chartex">
                <cx:chart xmlns:cx="http://schemas.microsoft.com/office/drawing/2014/chartex" xmlns:r="http://schemas.openxmlformats.org/officeDocument/2006/relationships" r:id="rId2"/>
              </a:graphicData>
            </a:graphic>
          </xdr:graphicFrame>
        </mc:Choice>
        <mc:Fallback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8105775" y="5391150"/>
                <a:ext cx="2664000" cy="190500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fr-FR" sz="1100"/>
                  <a:t>This chart isn't available in your version of Excel.
Editing this shape or saving this workbook into a different file format will permanently break the chart.</a:t>
                </a:r>
              </a:p>
            </xdr:txBody>
          </xdr:sp>
        </mc:Fallback>
      </mc:AlternateContent>
      <xdr:grpSp>
        <xdr:nvGrpSpPr>
          <xdr:cNvPr id="16" name="Group 15">
            <a:extLst>
              <a:ext uri="{FF2B5EF4-FFF2-40B4-BE49-F238E27FC236}">
                <a16:creationId xmlns:a16="http://schemas.microsoft.com/office/drawing/2014/main" id="{7A0BA8E0-1A7B-E3E8-71A2-A3614057D40B}"/>
              </a:ext>
            </a:extLst>
          </xdr:cNvPr>
          <xdr:cNvGrpSpPr/>
        </xdr:nvGrpSpPr>
        <xdr:grpSpPr>
          <a:xfrm>
            <a:off x="8361685" y="4870715"/>
            <a:ext cx="1787295" cy="531084"/>
            <a:chOff x="10336486" y="3180561"/>
            <a:chExt cx="1783341" cy="536504"/>
          </a:xfrm>
        </xdr:grpSpPr>
        <xdr:sp macro="" textlink="">
          <xdr:nvSpPr>
            <xdr:cNvPr id="17" name="TextBox 16">
              <a:extLst>
                <a:ext uri="{FF2B5EF4-FFF2-40B4-BE49-F238E27FC236}">
                  <a16:creationId xmlns:a16="http://schemas.microsoft.com/office/drawing/2014/main" id="{C700DE60-2E3B-5334-E24E-FACBCACE037A}"/>
                </a:ext>
              </a:extLst>
            </xdr:cNvPr>
            <xdr:cNvSpPr txBox="1"/>
          </xdr:nvSpPr>
          <xdr:spPr>
            <a:xfrm>
              <a:off x="10377378" y="3180561"/>
              <a:ext cx="1742449" cy="15042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600" kern="1200">
                  <a:latin typeface="Arial" panose="020B0604020202020204" pitchFamily="34" charset="0"/>
                  <a:cs typeface="Arial" panose="020B0604020202020204" pitchFamily="34" charset="0"/>
                </a:rPr>
                <a:t>Mild scenario</a:t>
              </a:r>
            </a:p>
          </xdr:txBody>
        </xdr:sp>
        <xdr:sp macro="" textlink="">
          <xdr:nvSpPr>
            <xdr:cNvPr id="18" name="TextBox 17">
              <a:extLst>
                <a:ext uri="{FF2B5EF4-FFF2-40B4-BE49-F238E27FC236}">
                  <a16:creationId xmlns:a16="http://schemas.microsoft.com/office/drawing/2014/main" id="{623470F8-E633-B793-9DD4-F7AC27735DFA}"/>
                </a:ext>
              </a:extLst>
            </xdr:cNvPr>
            <xdr:cNvSpPr txBox="1"/>
          </xdr:nvSpPr>
          <xdr:spPr>
            <a:xfrm>
              <a:off x="10376964" y="3447741"/>
              <a:ext cx="1150442" cy="14679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600" kern="1200">
                  <a:latin typeface="Arial" panose="020B0604020202020204" pitchFamily="34" charset="0"/>
                  <a:cs typeface="Arial" panose="020B0604020202020204" pitchFamily="34" charset="0"/>
                </a:rPr>
                <a:t>Adverse scenario</a:t>
              </a:r>
            </a:p>
          </xdr:txBody>
        </xdr:sp>
        <xdr:sp macro="" textlink="">
          <xdr:nvSpPr>
            <xdr:cNvPr id="19" name="TextBox 18">
              <a:extLst>
                <a:ext uri="{FF2B5EF4-FFF2-40B4-BE49-F238E27FC236}">
                  <a16:creationId xmlns:a16="http://schemas.microsoft.com/office/drawing/2014/main" id="{5836C83E-BCED-FF5C-357A-BBAA0700F565}"/>
                </a:ext>
              </a:extLst>
            </xdr:cNvPr>
            <xdr:cNvSpPr txBox="1"/>
          </xdr:nvSpPr>
          <xdr:spPr>
            <a:xfrm>
              <a:off x="10375849" y="3322594"/>
              <a:ext cx="646361" cy="144661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600" kern="1200">
                  <a:latin typeface="Arial" panose="020B0604020202020204" pitchFamily="34" charset="0"/>
                  <a:cs typeface="Arial" panose="020B0604020202020204" pitchFamily="34" charset="0"/>
                </a:rPr>
                <a:t>Baseline</a:t>
              </a:r>
            </a:p>
          </xdr:txBody>
        </xdr:sp>
        <xdr:sp macro="" textlink="">
          <xdr:nvSpPr>
            <xdr:cNvPr id="20" name="TextBox 19">
              <a:extLst>
                <a:ext uri="{FF2B5EF4-FFF2-40B4-BE49-F238E27FC236}">
                  <a16:creationId xmlns:a16="http://schemas.microsoft.com/office/drawing/2014/main" id="{03027A16-0B0C-DB04-FE50-117E783DDBFB}"/>
                </a:ext>
              </a:extLst>
            </xdr:cNvPr>
            <xdr:cNvSpPr txBox="1"/>
          </xdr:nvSpPr>
          <xdr:spPr>
            <a:xfrm>
              <a:off x="10375849" y="3571279"/>
              <a:ext cx="1092696" cy="14578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fr-FR" sz="600" kern="1200">
                  <a:latin typeface="Arial" panose="020B0604020202020204" pitchFamily="34" charset="0"/>
                  <a:cs typeface="Arial" panose="020B0604020202020204" pitchFamily="34" charset="0"/>
                </a:rPr>
                <a:t>Severe scenario</a:t>
              </a:r>
            </a:p>
          </xdr:txBody>
        </xdr:sp>
        <xdr:sp macro="" textlink="">
          <xdr:nvSpPr>
            <xdr:cNvPr id="21" name="Rectangle 20">
              <a:extLst>
                <a:ext uri="{FF2B5EF4-FFF2-40B4-BE49-F238E27FC236}">
                  <a16:creationId xmlns:a16="http://schemas.microsoft.com/office/drawing/2014/main" id="{D3E217F3-77ED-9EC9-BA9B-CA781328FFA0}"/>
                </a:ext>
              </a:extLst>
            </xdr:cNvPr>
            <xdr:cNvSpPr/>
          </xdr:nvSpPr>
          <xdr:spPr>
            <a:xfrm>
              <a:off x="10336486" y="3241161"/>
              <a:ext cx="64800" cy="68356"/>
            </a:xfrm>
            <a:prstGeom prst="rect">
              <a:avLst/>
            </a:prstGeom>
            <a:solidFill>
              <a:srgbClr val="003299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 kern="1200"/>
            </a:p>
          </xdr:txBody>
        </xdr:sp>
        <xdr:sp macro="" textlink="">
          <xdr:nvSpPr>
            <xdr:cNvPr id="22" name="Rectangle 21">
              <a:extLst>
                <a:ext uri="{FF2B5EF4-FFF2-40B4-BE49-F238E27FC236}">
                  <a16:creationId xmlns:a16="http://schemas.microsoft.com/office/drawing/2014/main" id="{0E09CA1B-0844-AE6A-8D80-F64D670B9E4D}"/>
                </a:ext>
              </a:extLst>
            </xdr:cNvPr>
            <xdr:cNvSpPr/>
          </xdr:nvSpPr>
          <xdr:spPr>
            <a:xfrm>
              <a:off x="10336486" y="3372258"/>
              <a:ext cx="64800" cy="68356"/>
            </a:xfrm>
            <a:prstGeom prst="rect">
              <a:avLst/>
            </a:prstGeom>
            <a:solidFill>
              <a:srgbClr val="FFB4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 kern="1200"/>
            </a:p>
          </xdr:txBody>
        </xdr:sp>
        <xdr:sp macro="" textlink="">
          <xdr:nvSpPr>
            <xdr:cNvPr id="23" name="Rectangle 22">
              <a:extLst>
                <a:ext uri="{FF2B5EF4-FFF2-40B4-BE49-F238E27FC236}">
                  <a16:creationId xmlns:a16="http://schemas.microsoft.com/office/drawing/2014/main" id="{2F0807A8-B9E2-5995-56A0-BE082CBF6682}"/>
                </a:ext>
              </a:extLst>
            </xdr:cNvPr>
            <xdr:cNvSpPr/>
          </xdr:nvSpPr>
          <xdr:spPr>
            <a:xfrm>
              <a:off x="10336486" y="3503355"/>
              <a:ext cx="64800" cy="64800"/>
            </a:xfrm>
            <a:prstGeom prst="rect">
              <a:avLst/>
            </a:prstGeom>
            <a:solidFill>
              <a:srgbClr val="FF4B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 kern="1200"/>
            </a:p>
          </xdr:txBody>
        </xdr:sp>
        <xdr:sp macro="" textlink="">
          <xdr:nvSpPr>
            <xdr:cNvPr id="24" name="Rectangle 23">
              <a:extLst>
                <a:ext uri="{FF2B5EF4-FFF2-40B4-BE49-F238E27FC236}">
                  <a16:creationId xmlns:a16="http://schemas.microsoft.com/office/drawing/2014/main" id="{79D25F77-A6C4-B1B9-B1B3-02F4B174203F}"/>
                </a:ext>
              </a:extLst>
            </xdr:cNvPr>
            <xdr:cNvSpPr/>
          </xdr:nvSpPr>
          <xdr:spPr>
            <a:xfrm>
              <a:off x="10336486" y="3630895"/>
              <a:ext cx="64800" cy="68356"/>
            </a:xfrm>
            <a:prstGeom prst="rect">
              <a:avLst/>
            </a:prstGeom>
            <a:solidFill>
              <a:srgbClr val="65B800"/>
            </a:solidFill>
            <a:ln>
              <a:noFill/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fr-FR" sz="1100" kern="1200"/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9525</xdr:rowOff>
    </xdr:from>
    <xdr:to>
      <xdr:col>9</xdr:col>
      <xdr:colOff>30675</xdr:colOff>
      <xdr:row>15</xdr:row>
      <xdr:rowOff>125938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0F902CC-3FE9-48F3-8C17-CB33332DE7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absSizeAnchor xmlns:cdr="http://schemas.openxmlformats.org/drawingml/2006/chartDrawing">
    <cdr:from>
      <cdr:x>0.05333</cdr:x>
      <cdr:y>0</cdr:y>
    </cdr:from>
    <cdr:ext cx="4154028" cy="303737"/>
    <cdr:grpSp>
      <cdr:nvGrpSpPr>
        <cdr:cNvPr id="21" name="Legend">
          <a:extLst xmlns:a="http://schemas.openxmlformats.org/drawingml/2006/main">
            <a:ext uri="{FF2B5EF4-FFF2-40B4-BE49-F238E27FC236}">
              <a16:creationId xmlns:a16="http://schemas.microsoft.com/office/drawing/2014/main" id="{27280AF3-0A5C-3688-7772-C8C00ADAD28B}"/>
            </a:ext>
          </a:extLst>
        </cdr:cNvPr>
        <cdr:cNvGrpSpPr/>
      </cdr:nvGrpSpPr>
      <cdr:grpSpPr>
        <a:xfrm xmlns:a="http://schemas.openxmlformats.org/drawingml/2006/main">
          <a:off x="241905" y="0"/>
          <a:ext cx="4154028" cy="303737"/>
          <a:chOff x="50800" y="50800"/>
          <a:chExt cx="4154028" cy="303738"/>
        </a:xfrm>
      </cdr:grpSpPr>
      <cdr:grpSp>
        <cdr:nvGrpSpPr>
          <cdr:cNvPr id="14" name="Ltxb1">
            <a:extLst xmlns:a="http://schemas.openxmlformats.org/drawingml/2006/main">
              <a:ext uri="{FF2B5EF4-FFF2-40B4-BE49-F238E27FC236}">
                <a16:creationId xmlns:a16="http://schemas.microsoft.com/office/drawing/2014/main" id="{DD27AEA7-663B-75BF-9A4B-A88ED01CE2DE}"/>
              </a:ext>
            </a:extLst>
          </cdr:cNvPr>
          <cdr:cNvGrpSpPr/>
        </cdr:nvGrpSpPr>
        <cdr:grpSpPr>
          <a:xfrm xmlns:a="http://schemas.openxmlformats.org/drawingml/2006/main">
            <a:off x="50800" y="50800"/>
            <a:ext cx="4154028" cy="101246"/>
            <a:chOff x="50800" y="50800"/>
            <a:chExt cx="4142801" cy="101246"/>
          </a:xfrm>
        </cdr:grpSpPr>
        <cdr:sp macro="" textlink="">
          <cdr:nvSpPr>
            <cdr:cNvPr id="12" name="Ltxb1a">
              <a:extLst xmlns:a="http://schemas.openxmlformats.org/drawingml/2006/main">
                <a:ext uri="{FF2B5EF4-FFF2-40B4-BE49-F238E27FC236}">
                  <a16:creationId xmlns:a16="http://schemas.microsoft.com/office/drawing/2014/main" id="{BBC77273-6226-1814-8C2A-8B32930DE6AF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Q2 2026</a:t>
              </a:r>
            </a:p>
          </cdr:txBody>
        </cdr:sp>
        <cdr:sp macro="" textlink="">
          <cdr:nvSpPr>
            <cdr:cNvPr id="13" name="Ltxb1b">
              <a:extLst xmlns:a="http://schemas.openxmlformats.org/drawingml/2006/main">
                <a:ext uri="{FF2B5EF4-FFF2-40B4-BE49-F238E27FC236}">
                  <a16:creationId xmlns:a16="http://schemas.microsoft.com/office/drawing/2014/main" id="{28D09990-CB16-22C3-A78C-1E3AE566EDE3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17" name="Ltxb2">
            <a:extLst xmlns:a="http://schemas.openxmlformats.org/drawingml/2006/main">
              <a:ext uri="{FF2B5EF4-FFF2-40B4-BE49-F238E27FC236}">
                <a16:creationId xmlns:a16="http://schemas.microsoft.com/office/drawing/2014/main" id="{E1442B1B-41F7-4C2F-517D-DB814FEC5B2E}"/>
              </a:ext>
            </a:extLst>
          </cdr:cNvPr>
          <cdr:cNvGrpSpPr/>
        </cdr:nvGrpSpPr>
        <cdr:grpSpPr>
          <a:xfrm xmlns:a="http://schemas.openxmlformats.org/drawingml/2006/main">
            <a:off x="50800" y="152046"/>
            <a:ext cx="4142801" cy="101246"/>
            <a:chOff x="50800" y="50800"/>
            <a:chExt cx="4142801" cy="101246"/>
          </a:xfrm>
        </cdr:grpSpPr>
        <cdr:sp macro="" textlink="">
          <cdr:nvSpPr>
            <cdr:cNvPr id="15" name="Ltxb2a">
              <a:extLst xmlns:a="http://schemas.openxmlformats.org/drawingml/2006/main">
                <a:ext uri="{FF2B5EF4-FFF2-40B4-BE49-F238E27FC236}">
                  <a16:creationId xmlns:a16="http://schemas.microsoft.com/office/drawing/2014/main" id="{38E017BA-6CF7-EA8E-C0B7-0B329DCAB23D}"/>
                </a:ext>
              </a:extLst>
            </cdr:cNvPr>
            <cdr:cNvSpPr txBox="1"/>
          </cdr:nvSpPr>
          <cdr:spPr>
            <a:xfrm xmlns:a="http://schemas.openxmlformats.org/drawingml/2006/main">
              <a:off x="177799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SPF Q1 2026</a:t>
              </a:r>
            </a:p>
          </cdr:txBody>
        </cdr:sp>
        <cdr:sp macro="" textlink="">
          <cdr:nvSpPr>
            <cdr:cNvPr id="16" name="Ltxb2b">
              <a:extLst xmlns:a="http://schemas.openxmlformats.org/drawingml/2006/main">
                <a:ext uri="{FF2B5EF4-FFF2-40B4-BE49-F238E27FC236}">
                  <a16:creationId xmlns:a16="http://schemas.microsoft.com/office/drawing/2014/main" id="{B565E3E7-D7A0-A0C0-74D4-195DD4C2D2FD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  <cdr:grpSp>
        <cdr:nvGrpSpPr>
          <cdr:cNvPr id="20" name="Ltxb3">
            <a:extLst xmlns:a="http://schemas.openxmlformats.org/drawingml/2006/main">
              <a:ext uri="{FF2B5EF4-FFF2-40B4-BE49-F238E27FC236}">
                <a16:creationId xmlns:a16="http://schemas.microsoft.com/office/drawing/2014/main" id="{4F6C05B7-B302-2722-769B-206F0DE01090}"/>
              </a:ext>
            </a:extLst>
          </cdr:cNvPr>
          <cdr:cNvGrpSpPr/>
        </cdr:nvGrpSpPr>
        <cdr:grpSpPr>
          <a:xfrm xmlns:a="http://schemas.openxmlformats.org/drawingml/2006/main">
            <a:off x="50800" y="253292"/>
            <a:ext cx="4142802" cy="101246"/>
            <a:chOff x="50800" y="50800"/>
            <a:chExt cx="4142802" cy="101246"/>
          </a:xfrm>
        </cdr:grpSpPr>
        <cdr:sp macro="" textlink="">
          <cdr:nvSpPr>
            <cdr:cNvPr id="18" name="Ltxb3a">
              <a:extLst xmlns:a="http://schemas.openxmlformats.org/drawingml/2006/main">
                <a:ext uri="{FF2B5EF4-FFF2-40B4-BE49-F238E27FC236}">
                  <a16:creationId xmlns:a16="http://schemas.microsoft.com/office/drawing/2014/main" id="{FB36B139-AED8-8F14-161B-1287969D0E30}"/>
                </a:ext>
              </a:extLst>
            </cdr:cNvPr>
            <cdr:cNvSpPr txBox="1"/>
          </cdr:nvSpPr>
          <cdr:spPr>
            <a:xfrm xmlns:a="http://schemas.openxmlformats.org/drawingml/2006/main">
              <a:off x="177800" y="50800"/>
              <a:ext cx="4015802" cy="10124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Overflow="clip" vert="horz" wrap="square" lIns="6350" tIns="6350" rIns="6350" bIns="6350" rtlCol="0">
              <a:spAutoFit/>
            </a:bodyPr>
            <a:lstStyle xmlns:a="http://schemas.openxmlformats.org/drawingml/2006/main"/>
            <a:p xmlns:a="http://schemas.openxmlformats.org/drawingml/2006/main">
              <a:r>
                <a:rPr lang="fr-FR" sz="600" b="0" i="0" kern="1200">
                  <a:solidFill>
                    <a:srgbClr val="000000"/>
                  </a:solidFill>
                  <a:latin typeface="Arial" panose="020B0604020202020204" pitchFamily="34" charset="0"/>
                </a:rPr>
                <a:t>March 2026 ECB staff macroeconomic projections</a:t>
              </a:r>
            </a:p>
          </cdr:txBody>
        </cdr:sp>
        <cdr:sp macro="" textlink="">
          <cdr:nvSpPr>
            <cdr:cNvPr id="19" name="Ltxb3b">
              <a:extLst xmlns:a="http://schemas.openxmlformats.org/drawingml/2006/main">
                <a:ext uri="{FF2B5EF4-FFF2-40B4-BE49-F238E27FC236}">
                  <a16:creationId xmlns:a16="http://schemas.microsoft.com/office/drawing/2014/main" id="{535C2C59-6384-5F44-6DEC-1F02AEA7A88C}"/>
                </a:ext>
              </a:extLst>
            </cdr:cNvPr>
            <cdr:cNvSpPr/>
          </cdr:nvSpPr>
          <cdr:spPr>
            <a:xfrm xmlns:a="http://schemas.openxmlformats.org/drawingml/2006/main">
              <a:off x="50800" y="7239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</cdr:spPr>
          <cdr:style>
            <a:lnRef xmlns:a="http://schemas.openxmlformats.org/drawingml/2006/main" idx="2">
              <a:schemeClr val="accent1">
                <a:shade val="15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vertOverflow="clip"/>
            <a:lstStyle xmlns:a="http://schemas.openxmlformats.org/drawingml/2006/main"/>
            <a:p xmlns:a="http://schemas.openxmlformats.org/drawingml/2006/main">
              <a:endParaRPr lang="fr-FR" kern="1200"/>
            </a:p>
          </cdr:txBody>
        </cdr:sp>
      </cdr:grpSp>
    </cdr:grpSp>
  </cdr:abs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</xdr:row>
      <xdr:rowOff>133350</xdr:rowOff>
    </xdr:from>
    <xdr:to>
      <xdr:col>9</xdr:col>
      <xdr:colOff>27940</xdr:colOff>
      <xdr:row>16</xdr:row>
      <xdr:rowOff>87838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FD7EC1F-7B47-4DB9-971B-8BDEF115E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B2B04-01E8-486A-9F36-DB709DC125C9}">
  <dimension ref="A1:T49"/>
  <sheetViews>
    <sheetView showGridLines="0" topLeftCell="A4" zoomScaleNormal="100" workbookViewId="0">
      <selection activeCell="AB33" sqref="AB33"/>
    </sheetView>
  </sheetViews>
  <sheetFormatPr defaultColWidth="9.33203125" defaultRowHeight="12.75" x14ac:dyDescent="0.2"/>
  <cols>
    <col min="1" max="16384" width="9.33203125" style="48"/>
  </cols>
  <sheetData>
    <row r="1" spans="1:20" x14ac:dyDescent="0.2">
      <c r="C1" s="114">
        <v>2026</v>
      </c>
      <c r="D1" s="48">
        <v>2027</v>
      </c>
      <c r="E1" s="48">
        <v>2028</v>
      </c>
      <c r="F1" s="48">
        <v>2030</v>
      </c>
      <c r="H1" s="114">
        <v>2026</v>
      </c>
      <c r="I1" s="48">
        <v>2027</v>
      </c>
      <c r="J1" s="48">
        <v>2028</v>
      </c>
      <c r="K1" s="48">
        <v>2030</v>
      </c>
    </row>
    <row r="2" spans="1:20" x14ac:dyDescent="0.2">
      <c r="A2" s="237" t="s">
        <v>371</v>
      </c>
      <c r="B2" s="48" t="s">
        <v>372</v>
      </c>
      <c r="C2" s="48">
        <v>0.20789473684210524</v>
      </c>
      <c r="D2" s="48">
        <v>0.15263157894736842</v>
      </c>
      <c r="E2" s="48">
        <v>3.7878787878787887E-2</v>
      </c>
      <c r="F2" s="48">
        <v>3.2258064516129032E-3</v>
      </c>
      <c r="G2" s="238" t="s">
        <v>373</v>
      </c>
      <c r="H2" s="48">
        <v>0.105</v>
      </c>
      <c r="I2" s="48">
        <v>0.11499999999999999</v>
      </c>
      <c r="J2" s="48">
        <v>3.7037037037037035E-2</v>
      </c>
      <c r="K2" s="48">
        <v>3.7037037037037038E-3</v>
      </c>
    </row>
    <row r="3" spans="1:20" x14ac:dyDescent="0.2">
      <c r="A3" s="237"/>
      <c r="B3" s="48" t="s">
        <v>374</v>
      </c>
      <c r="C3" s="48">
        <v>0.88235294117647056</v>
      </c>
      <c r="D3" s="48">
        <v>0.58823529411764708</v>
      </c>
      <c r="E3" s="48">
        <v>3.2258064516129031E-2</v>
      </c>
      <c r="F3" s="48">
        <v>-3.2258064516129031E-2</v>
      </c>
      <c r="G3" s="238"/>
      <c r="H3" s="48">
        <v>0.62068965517241381</v>
      </c>
      <c r="I3" s="48">
        <v>0.65517241379310343</v>
      </c>
      <c r="J3" s="48">
        <v>0.15384615384615385</v>
      </c>
      <c r="K3" s="48">
        <v>-3.8461538461538464E-2</v>
      </c>
      <c r="L3" s="41"/>
      <c r="M3" s="41"/>
      <c r="N3" s="41"/>
      <c r="O3" s="41"/>
      <c r="P3" s="41"/>
      <c r="Q3" s="41"/>
      <c r="R3" s="41"/>
      <c r="S3" s="41"/>
      <c r="T3" s="41"/>
    </row>
    <row r="4" spans="1:20" x14ac:dyDescent="0.2">
      <c r="L4" s="41"/>
      <c r="M4" s="41"/>
      <c r="N4" s="41"/>
      <c r="O4" s="41"/>
      <c r="P4" s="41"/>
      <c r="Q4" s="41"/>
      <c r="R4" s="41"/>
      <c r="S4" s="41"/>
      <c r="T4" s="41"/>
    </row>
    <row r="5" spans="1:20" x14ac:dyDescent="0.2">
      <c r="L5" s="41"/>
      <c r="M5" s="41"/>
      <c r="N5" s="41"/>
      <c r="O5" s="41"/>
      <c r="P5" s="41"/>
      <c r="Q5" s="41"/>
      <c r="R5" s="41"/>
      <c r="S5" s="41"/>
      <c r="T5" s="41"/>
    </row>
    <row r="6" spans="1:20" x14ac:dyDescent="0.2">
      <c r="L6" s="41"/>
      <c r="M6" s="41"/>
      <c r="N6" s="41"/>
      <c r="O6" s="41"/>
      <c r="P6" s="41"/>
      <c r="Q6" s="41"/>
      <c r="R6" s="41"/>
      <c r="S6" s="41"/>
      <c r="T6" s="41"/>
    </row>
    <row r="7" spans="1:20" x14ac:dyDescent="0.2">
      <c r="L7" s="41"/>
      <c r="M7" s="41"/>
      <c r="N7" s="41"/>
      <c r="O7" s="41"/>
      <c r="P7" s="41"/>
      <c r="Q7" s="41"/>
      <c r="R7" s="41"/>
      <c r="S7" s="41"/>
      <c r="T7" s="41"/>
    </row>
    <row r="8" spans="1:20" x14ac:dyDescent="0.2">
      <c r="L8" s="41"/>
      <c r="M8" s="41"/>
      <c r="N8" s="41"/>
      <c r="O8" s="41"/>
      <c r="P8" s="41"/>
      <c r="Q8" s="41"/>
      <c r="R8" s="41"/>
      <c r="S8" s="41"/>
      <c r="T8" s="41"/>
    </row>
    <row r="9" spans="1:20" x14ac:dyDescent="0.2">
      <c r="L9" s="41"/>
      <c r="M9" s="41"/>
      <c r="N9" s="41"/>
      <c r="O9" s="41"/>
      <c r="P9" s="41"/>
      <c r="Q9" s="41"/>
      <c r="R9" s="41"/>
      <c r="S9" s="41"/>
      <c r="T9" s="41"/>
    </row>
    <row r="10" spans="1:20" x14ac:dyDescent="0.2">
      <c r="L10" s="41"/>
      <c r="M10" s="41"/>
      <c r="N10" s="41"/>
      <c r="O10" s="41"/>
      <c r="P10" s="41"/>
      <c r="Q10" s="41"/>
      <c r="R10" s="41"/>
      <c r="S10" s="41"/>
      <c r="T10" s="41"/>
    </row>
    <row r="11" spans="1:20" x14ac:dyDescent="0.2">
      <c r="L11" s="41"/>
      <c r="M11" s="41"/>
      <c r="N11" s="41"/>
      <c r="O11" s="41"/>
      <c r="P11" s="41"/>
      <c r="Q11" s="41"/>
      <c r="R11" s="41"/>
      <c r="S11" s="41"/>
      <c r="T11" s="41"/>
    </row>
    <row r="12" spans="1:20" x14ac:dyDescent="0.2">
      <c r="L12" s="41"/>
      <c r="M12" s="41"/>
      <c r="N12" s="41"/>
      <c r="O12" s="41"/>
      <c r="P12" s="41"/>
      <c r="Q12" s="41"/>
      <c r="R12" s="41"/>
      <c r="S12" s="41"/>
      <c r="T12" s="41"/>
    </row>
    <row r="13" spans="1:20" x14ac:dyDescent="0.2">
      <c r="L13" s="41"/>
      <c r="M13" s="41"/>
      <c r="N13" s="41"/>
      <c r="O13" s="41"/>
      <c r="P13" s="41"/>
      <c r="Q13" s="41"/>
      <c r="R13" s="41"/>
      <c r="S13" s="41"/>
      <c r="T13" s="41"/>
    </row>
    <row r="14" spans="1:20" x14ac:dyDescent="0.2">
      <c r="L14" s="41"/>
      <c r="M14" s="41"/>
      <c r="N14" s="41"/>
      <c r="O14" s="41"/>
      <c r="P14" s="41"/>
      <c r="Q14" s="41"/>
      <c r="R14" s="41"/>
      <c r="S14" s="41"/>
      <c r="T14" s="41"/>
    </row>
    <row r="15" spans="1:20" x14ac:dyDescent="0.2">
      <c r="L15" s="41"/>
      <c r="M15" s="41"/>
      <c r="N15" s="41"/>
      <c r="O15" s="41"/>
      <c r="P15" s="41"/>
      <c r="Q15" s="41"/>
      <c r="R15" s="41"/>
      <c r="S15" s="41"/>
      <c r="T15" s="41"/>
    </row>
    <row r="16" spans="1:20" x14ac:dyDescent="0.2">
      <c r="L16" s="41"/>
      <c r="M16" s="41"/>
      <c r="N16" s="41"/>
      <c r="O16" s="41"/>
      <c r="P16" s="41"/>
      <c r="Q16" s="41"/>
      <c r="R16" s="41"/>
      <c r="S16" s="41"/>
      <c r="T16" s="41"/>
    </row>
    <row r="17" spans="12:20" x14ac:dyDescent="0.2">
      <c r="L17" s="41"/>
      <c r="M17" s="41"/>
      <c r="N17" s="41"/>
      <c r="O17" s="41"/>
      <c r="P17" s="41"/>
      <c r="Q17" s="41"/>
      <c r="R17" s="41"/>
      <c r="S17" s="41"/>
      <c r="T17" s="41"/>
    </row>
    <row r="18" spans="12:20" x14ac:dyDescent="0.2">
      <c r="L18" s="41"/>
      <c r="M18" s="41"/>
      <c r="N18" s="41"/>
      <c r="O18" s="41"/>
      <c r="P18" s="41"/>
      <c r="Q18" s="41"/>
      <c r="R18" s="41"/>
      <c r="S18" s="41"/>
      <c r="T18" s="41"/>
    </row>
    <row r="19" spans="12:20" x14ac:dyDescent="0.2">
      <c r="L19" s="41"/>
      <c r="M19" s="41"/>
      <c r="N19" s="41"/>
      <c r="O19" s="41"/>
      <c r="P19" s="41"/>
      <c r="Q19" s="41"/>
      <c r="R19" s="41"/>
      <c r="S19" s="41"/>
      <c r="T19" s="41"/>
    </row>
    <row r="20" spans="12:20" x14ac:dyDescent="0.2">
      <c r="L20" s="41"/>
      <c r="M20" s="41"/>
      <c r="N20" s="41"/>
      <c r="O20" s="41"/>
      <c r="P20" s="41"/>
      <c r="Q20" s="41"/>
      <c r="R20" s="41"/>
      <c r="S20" s="41"/>
      <c r="T20" s="41"/>
    </row>
    <row r="21" spans="12:20" x14ac:dyDescent="0.2">
      <c r="L21" s="41"/>
      <c r="M21" s="41"/>
      <c r="N21" s="41"/>
      <c r="O21" s="41"/>
      <c r="P21" s="41"/>
      <c r="Q21" s="41"/>
      <c r="R21" s="41"/>
      <c r="S21" s="41"/>
      <c r="T21" s="41"/>
    </row>
    <row r="22" spans="12:20" x14ac:dyDescent="0.2">
      <c r="L22" s="41"/>
      <c r="M22" s="41"/>
      <c r="N22" s="41"/>
      <c r="O22" s="41"/>
      <c r="P22" s="41"/>
      <c r="Q22" s="41"/>
      <c r="R22" s="41"/>
      <c r="S22" s="41"/>
      <c r="T22" s="41"/>
    </row>
    <row r="23" spans="12:20" x14ac:dyDescent="0.2">
      <c r="L23" s="41"/>
      <c r="M23" s="41"/>
      <c r="N23" s="41"/>
      <c r="O23" s="41"/>
      <c r="P23" s="41"/>
      <c r="Q23" s="41"/>
      <c r="R23" s="41"/>
      <c r="S23" s="41"/>
      <c r="T23" s="41"/>
    </row>
    <row r="24" spans="12:20" x14ac:dyDescent="0.2">
      <c r="L24" s="41"/>
      <c r="M24" s="41"/>
      <c r="N24" s="41"/>
      <c r="O24" s="41"/>
      <c r="P24" s="41"/>
      <c r="Q24" s="41"/>
      <c r="R24" s="41"/>
      <c r="S24" s="41"/>
      <c r="T24" s="41"/>
    </row>
    <row r="25" spans="12:20" x14ac:dyDescent="0.2">
      <c r="L25" s="41"/>
      <c r="M25" s="41"/>
      <c r="N25" s="41"/>
      <c r="O25" s="41"/>
      <c r="P25" s="41"/>
      <c r="Q25" s="41"/>
      <c r="R25" s="41"/>
      <c r="S25" s="41"/>
      <c r="T25" s="41"/>
    </row>
    <row r="26" spans="12:20" x14ac:dyDescent="0.2">
      <c r="L26" s="41"/>
      <c r="M26" s="41"/>
      <c r="N26" s="41"/>
      <c r="O26" s="41"/>
      <c r="P26" s="41"/>
      <c r="Q26" s="41"/>
      <c r="R26" s="41"/>
      <c r="S26" s="41"/>
      <c r="T26" s="41"/>
    </row>
    <row r="27" spans="12:20" x14ac:dyDescent="0.2">
      <c r="L27" s="41"/>
      <c r="M27" s="41"/>
      <c r="N27" s="41"/>
      <c r="O27" s="41"/>
      <c r="P27" s="41"/>
      <c r="Q27" s="41"/>
      <c r="R27" s="41"/>
      <c r="S27" s="41"/>
      <c r="T27" s="41"/>
    </row>
    <row r="28" spans="12:20" x14ac:dyDescent="0.2">
      <c r="L28" s="41"/>
      <c r="M28" s="41"/>
      <c r="N28" s="41"/>
      <c r="O28" s="41"/>
      <c r="P28" s="41"/>
      <c r="Q28" s="41"/>
      <c r="R28" s="41"/>
      <c r="S28" s="41"/>
      <c r="T28" s="41"/>
    </row>
    <row r="29" spans="12:20" x14ac:dyDescent="0.2">
      <c r="L29" s="41"/>
      <c r="M29" s="41"/>
      <c r="N29" s="41"/>
      <c r="O29" s="41"/>
      <c r="P29" s="41"/>
      <c r="Q29" s="41"/>
      <c r="R29" s="41"/>
      <c r="S29" s="41"/>
      <c r="T29" s="41"/>
    </row>
    <row r="30" spans="12:20" x14ac:dyDescent="0.2">
      <c r="L30" s="41"/>
      <c r="M30" s="41"/>
      <c r="N30" s="41"/>
      <c r="O30" s="41"/>
      <c r="P30" s="41"/>
      <c r="Q30" s="41"/>
      <c r="R30" s="41"/>
      <c r="S30" s="41"/>
      <c r="T30" s="41"/>
    </row>
    <row r="31" spans="12:20" x14ac:dyDescent="0.2">
      <c r="L31" s="41"/>
      <c r="M31" s="41"/>
      <c r="N31" s="41"/>
      <c r="O31" s="41"/>
      <c r="P31" s="41"/>
      <c r="Q31" s="41"/>
      <c r="R31" s="41"/>
      <c r="S31" s="41"/>
      <c r="T31" s="41"/>
    </row>
    <row r="32" spans="12:20" x14ac:dyDescent="0.2">
      <c r="L32" s="41"/>
      <c r="M32" s="41"/>
      <c r="N32" s="41"/>
      <c r="O32" s="41"/>
      <c r="P32" s="41"/>
      <c r="Q32" s="41"/>
      <c r="R32" s="41"/>
      <c r="S32" s="41"/>
      <c r="T32" s="41"/>
    </row>
    <row r="33" spans="12:20" x14ac:dyDescent="0.2">
      <c r="L33" s="41"/>
      <c r="M33" s="41"/>
      <c r="N33" s="41"/>
      <c r="O33" s="41"/>
      <c r="P33" s="41"/>
      <c r="Q33" s="41"/>
      <c r="R33" s="41"/>
      <c r="S33" s="41"/>
      <c r="T33" s="41"/>
    </row>
    <row r="49" spans="15:15" x14ac:dyDescent="0.2">
      <c r="O49" s="48" t="s">
        <v>381</v>
      </c>
    </row>
  </sheetData>
  <mergeCells count="2">
    <mergeCell ref="A2:A3"/>
    <mergeCell ref="G2:G3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220AE-F70D-46B8-A014-BCD8714062FE}">
  <dimension ref="A1:V120"/>
  <sheetViews>
    <sheetView showGridLines="0" topLeftCell="A89" zoomScaleNormal="100" workbookViewId="0">
      <selection activeCell="V108" sqref="V108"/>
    </sheetView>
  </sheetViews>
  <sheetFormatPr defaultColWidth="9.33203125" defaultRowHeight="15" x14ac:dyDescent="0.25"/>
  <cols>
    <col min="1" max="16384" width="9.33203125" style="216"/>
  </cols>
  <sheetData>
    <row r="1" spans="1:8" x14ac:dyDescent="0.25">
      <c r="A1" s="216" t="s">
        <v>105</v>
      </c>
      <c r="B1" s="216" t="s">
        <v>106</v>
      </c>
      <c r="C1" s="216" t="s">
        <v>107</v>
      </c>
      <c r="D1" s="216" t="s">
        <v>108</v>
      </c>
      <c r="E1" s="216" t="s">
        <v>106</v>
      </c>
      <c r="F1" s="216" t="s">
        <v>107</v>
      </c>
      <c r="G1" s="216" t="s">
        <v>108</v>
      </c>
    </row>
    <row r="2" spans="1:8" x14ac:dyDescent="0.25">
      <c r="A2" s="216" t="s">
        <v>109</v>
      </c>
      <c r="B2" s="216" t="s">
        <v>110</v>
      </c>
      <c r="C2" s="216" t="s">
        <v>111</v>
      </c>
      <c r="D2" s="216">
        <v>1.1538709677419401</v>
      </c>
      <c r="E2" s="216" t="s">
        <v>112</v>
      </c>
      <c r="F2" s="216" t="s">
        <v>113</v>
      </c>
      <c r="G2" s="216">
        <v>2.0609836065573801</v>
      </c>
      <c r="H2" s="216" t="str">
        <f>_xlfn.CONCAT(RIGHT(A2,2)," ",LEFT(A2,4))</f>
        <v>Q1 1999</v>
      </c>
    </row>
    <row r="3" spans="1:8" x14ac:dyDescent="0.25">
      <c r="A3" s="216" t="s">
        <v>114</v>
      </c>
      <c r="B3" s="216" t="s">
        <v>110</v>
      </c>
      <c r="C3" s="216" t="s">
        <v>115</v>
      </c>
      <c r="D3" s="216">
        <v>1.46196428571429</v>
      </c>
      <c r="E3" s="216" t="s">
        <v>112</v>
      </c>
      <c r="F3" s="216" t="s">
        <v>116</v>
      </c>
      <c r="G3" s="216">
        <v>2.2309090909090901</v>
      </c>
      <c r="H3" s="216" t="str">
        <f t="shared" ref="H3:H66" si="0">_xlfn.CONCAT(RIGHT(A3,2)," ",LEFT(A3,4))</f>
        <v>Q2 1999</v>
      </c>
    </row>
    <row r="4" spans="1:8" x14ac:dyDescent="0.25">
      <c r="A4" s="216" t="s">
        <v>113</v>
      </c>
      <c r="B4" s="216" t="s">
        <v>110</v>
      </c>
      <c r="C4" s="216" t="s">
        <v>117</v>
      </c>
      <c r="D4" s="216">
        <v>1.4932653061224499</v>
      </c>
      <c r="E4" s="216" t="s">
        <v>112</v>
      </c>
      <c r="F4" s="216" t="s">
        <v>118</v>
      </c>
      <c r="G4" s="216">
        <v>2.4152083333333301</v>
      </c>
      <c r="H4" s="216" t="str">
        <f t="shared" si="0"/>
        <v>Q3 1999</v>
      </c>
    </row>
    <row r="5" spans="1:8" x14ac:dyDescent="0.25">
      <c r="A5" s="216" t="s">
        <v>116</v>
      </c>
      <c r="B5" s="216" t="s">
        <v>110</v>
      </c>
      <c r="C5" s="216" t="s">
        <v>119</v>
      </c>
      <c r="D5" s="216">
        <v>1.51962264150943</v>
      </c>
      <c r="E5" s="216" t="s">
        <v>112</v>
      </c>
      <c r="F5" s="216" t="s">
        <v>120</v>
      </c>
      <c r="G5" s="216">
        <v>2.83076923076923</v>
      </c>
      <c r="H5" s="216" t="str">
        <f t="shared" si="0"/>
        <v>Q4 1999</v>
      </c>
    </row>
    <row r="6" spans="1:8" x14ac:dyDescent="0.25">
      <c r="A6" s="216" t="s">
        <v>118</v>
      </c>
      <c r="B6" s="216" t="s">
        <v>110</v>
      </c>
      <c r="C6" s="216" t="s">
        <v>121</v>
      </c>
      <c r="D6" s="216">
        <v>1.6358181818181801</v>
      </c>
      <c r="E6" s="216" t="s">
        <v>112</v>
      </c>
      <c r="F6" s="216" t="s">
        <v>122</v>
      </c>
      <c r="G6" s="216">
        <v>3.0633333333333299</v>
      </c>
      <c r="H6" s="216" t="str">
        <f t="shared" si="0"/>
        <v>Q1 2000</v>
      </c>
    </row>
    <row r="7" spans="1:8" x14ac:dyDescent="0.25">
      <c r="A7" s="216" t="s">
        <v>120</v>
      </c>
      <c r="B7" s="216" t="s">
        <v>110</v>
      </c>
      <c r="C7" s="216" t="s">
        <v>123</v>
      </c>
      <c r="D7" s="216">
        <v>1.70545454545455</v>
      </c>
      <c r="E7" s="216" t="s">
        <v>112</v>
      </c>
      <c r="F7" s="216" t="s">
        <v>124</v>
      </c>
      <c r="G7" s="216">
        <v>3.2477358490566002</v>
      </c>
      <c r="H7" s="216" t="str">
        <f t="shared" si="0"/>
        <v>Q2 2000</v>
      </c>
    </row>
    <row r="8" spans="1:8" x14ac:dyDescent="0.25">
      <c r="A8" s="216" t="s">
        <v>122</v>
      </c>
      <c r="B8" s="216" t="s">
        <v>110</v>
      </c>
      <c r="C8" s="216" t="s">
        <v>125</v>
      </c>
      <c r="D8" s="216">
        <v>1.8069387755102</v>
      </c>
      <c r="E8" s="216" t="s">
        <v>112</v>
      </c>
      <c r="F8" s="216" t="s">
        <v>126</v>
      </c>
      <c r="G8" s="216">
        <v>3.3643749999999999</v>
      </c>
      <c r="H8" s="216" t="str">
        <f t="shared" si="0"/>
        <v>Q3 2000</v>
      </c>
    </row>
    <row r="9" spans="1:8" x14ac:dyDescent="0.25">
      <c r="A9" s="216" t="s">
        <v>124</v>
      </c>
      <c r="B9" s="216" t="s">
        <v>110</v>
      </c>
      <c r="C9" s="216" t="s">
        <v>127</v>
      </c>
      <c r="D9" s="216">
        <v>1.8239062500000001</v>
      </c>
      <c r="E9" s="216" t="s">
        <v>112</v>
      </c>
      <c r="F9" s="216" t="s">
        <v>128</v>
      </c>
      <c r="G9" s="216">
        <v>3.0667241379310402</v>
      </c>
      <c r="H9" s="216" t="str">
        <f t="shared" si="0"/>
        <v>Q4 2000</v>
      </c>
    </row>
    <row r="10" spans="1:8" x14ac:dyDescent="0.25">
      <c r="A10" s="216" t="s">
        <v>126</v>
      </c>
      <c r="B10" s="216" t="s">
        <v>110</v>
      </c>
      <c r="C10" s="216" t="s">
        <v>129</v>
      </c>
      <c r="D10" s="216">
        <v>1.6732758620689701</v>
      </c>
      <c r="E10" s="216" t="s">
        <v>112</v>
      </c>
      <c r="F10" s="216" t="s">
        <v>130</v>
      </c>
      <c r="G10" s="216">
        <v>2.7015094339622601</v>
      </c>
      <c r="H10" s="216" t="str">
        <f t="shared" si="0"/>
        <v>Q1 2001</v>
      </c>
    </row>
    <row r="11" spans="1:8" x14ac:dyDescent="0.25">
      <c r="A11" s="216" t="s">
        <v>128</v>
      </c>
      <c r="B11" s="216" t="s">
        <v>110</v>
      </c>
      <c r="C11" s="216" t="s">
        <v>131</v>
      </c>
      <c r="D11" s="216">
        <v>1.7803508771929799</v>
      </c>
      <c r="E11" s="216" t="s">
        <v>112</v>
      </c>
      <c r="F11" s="216" t="s">
        <v>132</v>
      </c>
      <c r="G11" s="216">
        <v>2.3644444444444401</v>
      </c>
      <c r="H11" s="216" t="str">
        <f t="shared" si="0"/>
        <v>Q2 2001</v>
      </c>
    </row>
    <row r="12" spans="1:8" x14ac:dyDescent="0.25">
      <c r="A12" s="216" t="s">
        <v>130</v>
      </c>
      <c r="B12" s="216" t="s">
        <v>110</v>
      </c>
      <c r="C12" s="216" t="s">
        <v>133</v>
      </c>
      <c r="D12" s="216">
        <v>1.80217391304348</v>
      </c>
      <c r="E12" s="216" t="s">
        <v>112</v>
      </c>
      <c r="F12" s="216" t="s">
        <v>134</v>
      </c>
      <c r="G12" s="216">
        <v>1.97619047619048</v>
      </c>
      <c r="H12" s="216" t="str">
        <f t="shared" si="0"/>
        <v>Q3 2001</v>
      </c>
    </row>
    <row r="13" spans="1:8" x14ac:dyDescent="0.25">
      <c r="A13" s="216" t="s">
        <v>132</v>
      </c>
      <c r="B13" s="216" t="s">
        <v>110</v>
      </c>
      <c r="C13" s="216" t="s">
        <v>135</v>
      </c>
      <c r="D13" s="216">
        <v>1.62745098039216</v>
      </c>
      <c r="E13" s="216" t="s">
        <v>112</v>
      </c>
      <c r="F13" s="216" t="s">
        <v>136</v>
      </c>
      <c r="G13" s="216">
        <v>1.2447916666666701</v>
      </c>
      <c r="H13" s="216" t="str">
        <f t="shared" si="0"/>
        <v>Q4 2001</v>
      </c>
    </row>
    <row r="14" spans="1:8" x14ac:dyDescent="0.25">
      <c r="A14" s="216" t="s">
        <v>134</v>
      </c>
      <c r="B14" s="216" t="s">
        <v>110</v>
      </c>
      <c r="C14" s="216" t="s">
        <v>137</v>
      </c>
      <c r="D14" s="216">
        <v>1.7394230769230801</v>
      </c>
      <c r="E14" s="216" t="s">
        <v>112</v>
      </c>
      <c r="F14" s="216" t="s">
        <v>138</v>
      </c>
      <c r="G14" s="216">
        <v>1.67</v>
      </c>
      <c r="H14" s="216" t="str">
        <f t="shared" si="0"/>
        <v>Q1 2002</v>
      </c>
    </row>
    <row r="15" spans="1:8" x14ac:dyDescent="0.25">
      <c r="A15" s="216" t="s">
        <v>136</v>
      </c>
      <c r="B15" s="216" t="s">
        <v>110</v>
      </c>
      <c r="C15" s="216" t="s">
        <v>139</v>
      </c>
      <c r="D15" s="216">
        <v>1.88703703703704</v>
      </c>
      <c r="E15" s="216" t="s">
        <v>112</v>
      </c>
      <c r="F15" s="216" t="s">
        <v>140</v>
      </c>
      <c r="G15" s="216">
        <v>2.3592592592592601</v>
      </c>
      <c r="H15" s="216" t="str">
        <f t="shared" si="0"/>
        <v>Q2 2002</v>
      </c>
    </row>
    <row r="16" spans="1:8" x14ac:dyDescent="0.25">
      <c r="A16" s="216" t="s">
        <v>138</v>
      </c>
      <c r="B16" s="216" t="s">
        <v>110</v>
      </c>
      <c r="C16" s="216" t="s">
        <v>141</v>
      </c>
      <c r="D16" s="216">
        <v>1.7829999999999999</v>
      </c>
      <c r="E16" s="216" t="s">
        <v>112</v>
      </c>
      <c r="F16" s="216" t="s">
        <v>142</v>
      </c>
      <c r="G16" s="216">
        <v>2.44521464404255</v>
      </c>
      <c r="H16" s="216" t="str">
        <f t="shared" si="0"/>
        <v>Q3 2002</v>
      </c>
    </row>
    <row r="17" spans="1:8" x14ac:dyDescent="0.25">
      <c r="A17" s="216" t="s">
        <v>140</v>
      </c>
      <c r="B17" s="216" t="s">
        <v>110</v>
      </c>
      <c r="C17" s="216" t="s">
        <v>143</v>
      </c>
      <c r="D17" s="216">
        <v>1.80943396226415</v>
      </c>
      <c r="E17" s="216" t="s">
        <v>112</v>
      </c>
      <c r="F17" s="216" t="s">
        <v>144</v>
      </c>
      <c r="G17" s="216">
        <v>1.69722222222222</v>
      </c>
      <c r="H17" s="216" t="str">
        <f t="shared" si="0"/>
        <v>Q4 2002</v>
      </c>
    </row>
    <row r="18" spans="1:8" x14ac:dyDescent="0.25">
      <c r="A18" s="216" t="s">
        <v>142</v>
      </c>
      <c r="B18" s="216" t="s">
        <v>110</v>
      </c>
      <c r="C18" s="216" t="s">
        <v>145</v>
      </c>
      <c r="D18" s="216">
        <v>1.7621691220370399</v>
      </c>
      <c r="E18" s="216" t="s">
        <v>112</v>
      </c>
      <c r="F18" s="216" t="s">
        <v>146</v>
      </c>
      <c r="G18" s="216">
        <v>1.5357728401923101</v>
      </c>
      <c r="H18" s="216" t="str">
        <f t="shared" si="0"/>
        <v>Q1 2003</v>
      </c>
    </row>
    <row r="19" spans="1:8" x14ac:dyDescent="0.25">
      <c r="A19" s="216" t="s">
        <v>144</v>
      </c>
      <c r="B19" s="216" t="s">
        <v>110</v>
      </c>
      <c r="C19" s="216" t="s">
        <v>147</v>
      </c>
      <c r="D19" s="216">
        <v>1.56666666666667</v>
      </c>
      <c r="E19" s="216" t="s">
        <v>112</v>
      </c>
      <c r="F19" s="216" t="s">
        <v>148</v>
      </c>
      <c r="G19" s="216">
        <v>1.30469387755102</v>
      </c>
      <c r="H19" s="216" t="str">
        <f t="shared" si="0"/>
        <v>Q2 2003</v>
      </c>
    </row>
    <row r="20" spans="1:8" x14ac:dyDescent="0.25">
      <c r="A20" s="216" t="s">
        <v>146</v>
      </c>
      <c r="B20" s="216" t="s">
        <v>110</v>
      </c>
      <c r="C20" s="216" t="s">
        <v>149</v>
      </c>
      <c r="D20" s="216">
        <v>1.5037200902083301</v>
      </c>
      <c r="E20" s="216" t="s">
        <v>112</v>
      </c>
      <c r="F20" s="216" t="s">
        <v>150</v>
      </c>
      <c r="G20" s="216">
        <v>1.20212681914894</v>
      </c>
      <c r="H20" s="216" t="str">
        <f t="shared" si="0"/>
        <v>Q3 2003</v>
      </c>
    </row>
    <row r="21" spans="1:8" x14ac:dyDescent="0.25">
      <c r="A21" s="216" t="s">
        <v>148</v>
      </c>
      <c r="B21" s="216" t="s">
        <v>110</v>
      </c>
      <c r="C21" s="216" t="s">
        <v>151</v>
      </c>
      <c r="D21" s="216">
        <v>1.6424938987037001</v>
      </c>
      <c r="E21" s="216" t="s">
        <v>112</v>
      </c>
      <c r="F21" s="216" t="s">
        <v>152</v>
      </c>
      <c r="G21" s="216">
        <v>1.60056507339623</v>
      </c>
      <c r="H21" s="216" t="str">
        <f t="shared" si="0"/>
        <v>Q4 2003</v>
      </c>
    </row>
    <row r="22" spans="1:8" x14ac:dyDescent="0.25">
      <c r="A22" s="216" t="s">
        <v>150</v>
      </c>
      <c r="B22" s="216" t="s">
        <v>110</v>
      </c>
      <c r="C22" s="216" t="s">
        <v>153</v>
      </c>
      <c r="D22" s="216">
        <v>1.6872727272727299</v>
      </c>
      <c r="E22" s="216" t="s">
        <v>112</v>
      </c>
      <c r="F22" s="216" t="s">
        <v>154</v>
      </c>
      <c r="G22" s="216">
        <v>1.9731481481481501</v>
      </c>
      <c r="H22" s="216" t="str">
        <f t="shared" si="0"/>
        <v>Q1 2004</v>
      </c>
    </row>
    <row r="23" spans="1:8" x14ac:dyDescent="0.25">
      <c r="A23" s="216" t="s">
        <v>152</v>
      </c>
      <c r="B23" s="216" t="s">
        <v>110</v>
      </c>
      <c r="C23" s="216" t="s">
        <v>155</v>
      </c>
      <c r="D23" s="216">
        <v>1.7047473308474601</v>
      </c>
      <c r="E23" s="216" t="s">
        <v>112</v>
      </c>
      <c r="F23" s="216" t="s">
        <v>156</v>
      </c>
      <c r="G23" s="216">
        <v>1.9671904579660999</v>
      </c>
      <c r="H23" s="216" t="str">
        <f t="shared" si="0"/>
        <v>Q2 2004</v>
      </c>
    </row>
    <row r="24" spans="1:8" x14ac:dyDescent="0.25">
      <c r="A24" s="216" t="s">
        <v>154</v>
      </c>
      <c r="B24" s="216" t="s">
        <v>110</v>
      </c>
      <c r="C24" s="216" t="s">
        <v>157</v>
      </c>
      <c r="D24" s="216">
        <v>1.7796296296296299</v>
      </c>
      <c r="E24" s="216" t="s">
        <v>112</v>
      </c>
      <c r="F24" s="216" t="s">
        <v>158</v>
      </c>
      <c r="G24" s="216">
        <v>2.0564037037037002</v>
      </c>
      <c r="H24" s="216" t="str">
        <f t="shared" si="0"/>
        <v>Q3 2004</v>
      </c>
    </row>
    <row r="25" spans="1:8" x14ac:dyDescent="0.25">
      <c r="A25" s="216" t="s">
        <v>156</v>
      </c>
      <c r="B25" s="216" t="s">
        <v>110</v>
      </c>
      <c r="C25" s="216" t="s">
        <v>159</v>
      </c>
      <c r="D25" s="216">
        <v>1.8488056653703699</v>
      </c>
      <c r="E25" s="216" t="s">
        <v>112</v>
      </c>
      <c r="F25" s="216" t="s">
        <v>160</v>
      </c>
      <c r="G25" s="216">
        <v>1.9565930718181801</v>
      </c>
      <c r="H25" s="216" t="str">
        <f t="shared" si="0"/>
        <v>Q4 2004</v>
      </c>
    </row>
    <row r="26" spans="1:8" x14ac:dyDescent="0.25">
      <c r="A26" s="216" t="s">
        <v>158</v>
      </c>
      <c r="B26" s="216" t="s">
        <v>110</v>
      </c>
      <c r="C26" s="216" t="s">
        <v>161</v>
      </c>
      <c r="D26" s="216">
        <v>1.7180479384210501</v>
      </c>
      <c r="E26" s="216" t="s">
        <v>112</v>
      </c>
      <c r="F26" s="216" t="s">
        <v>162</v>
      </c>
      <c r="G26" s="216">
        <v>1.86693213436364</v>
      </c>
      <c r="H26" s="216" t="str">
        <f t="shared" si="0"/>
        <v>Q1 2005</v>
      </c>
    </row>
    <row r="27" spans="1:8" x14ac:dyDescent="0.25">
      <c r="A27" s="216" t="s">
        <v>160</v>
      </c>
      <c r="B27" s="216" t="s">
        <v>110</v>
      </c>
      <c r="C27" s="216" t="s">
        <v>163</v>
      </c>
      <c r="D27" s="216">
        <v>1.76965272727273</v>
      </c>
      <c r="E27" s="216" t="s">
        <v>112</v>
      </c>
      <c r="F27" s="216" t="s">
        <v>164</v>
      </c>
      <c r="G27" s="216">
        <v>1.86992545454545</v>
      </c>
      <c r="H27" s="216" t="str">
        <f t="shared" si="0"/>
        <v>Q2 2005</v>
      </c>
    </row>
    <row r="28" spans="1:8" x14ac:dyDescent="0.25">
      <c r="A28" s="216" t="s">
        <v>162</v>
      </c>
      <c r="B28" s="216" t="s">
        <v>110</v>
      </c>
      <c r="C28" s="216" t="s">
        <v>165</v>
      </c>
      <c r="D28" s="216">
        <v>1.7442553191489401</v>
      </c>
      <c r="E28" s="216" t="s">
        <v>112</v>
      </c>
      <c r="F28" s="216" t="s">
        <v>166</v>
      </c>
      <c r="G28" s="216">
        <v>1.63866666666667</v>
      </c>
      <c r="H28" s="216" t="str">
        <f t="shared" si="0"/>
        <v>Q3 2005</v>
      </c>
    </row>
    <row r="29" spans="1:8" x14ac:dyDescent="0.25">
      <c r="A29" s="216" t="s">
        <v>164</v>
      </c>
      <c r="B29" s="216" t="s">
        <v>110</v>
      </c>
      <c r="C29" s="216" t="s">
        <v>167</v>
      </c>
      <c r="D29" s="216">
        <v>1.79</v>
      </c>
      <c r="E29" s="216" t="s">
        <v>112</v>
      </c>
      <c r="F29" s="216" t="s">
        <v>168</v>
      </c>
      <c r="G29" s="216">
        <v>1.69163265306122</v>
      </c>
      <c r="H29" s="216" t="str">
        <f t="shared" si="0"/>
        <v>Q4 2005</v>
      </c>
    </row>
    <row r="30" spans="1:8" x14ac:dyDescent="0.25">
      <c r="A30" s="216" t="s">
        <v>166</v>
      </c>
      <c r="B30" s="216" t="s">
        <v>110</v>
      </c>
      <c r="C30" s="216" t="s">
        <v>169</v>
      </c>
      <c r="D30" s="216">
        <v>1.88889304472727</v>
      </c>
      <c r="E30" s="216" t="s">
        <v>112</v>
      </c>
      <c r="F30" s="216" t="s">
        <v>170</v>
      </c>
      <c r="G30" s="216">
        <v>1.91096866767857</v>
      </c>
      <c r="H30" s="216" t="str">
        <f t="shared" si="0"/>
        <v>Q1 2006</v>
      </c>
    </row>
    <row r="31" spans="1:8" x14ac:dyDescent="0.25">
      <c r="A31" s="216" t="s">
        <v>168</v>
      </c>
      <c r="B31" s="216" t="s">
        <v>110</v>
      </c>
      <c r="C31" s="216" t="s">
        <v>171</v>
      </c>
      <c r="D31" s="216">
        <v>2.13146851851852</v>
      </c>
      <c r="E31" s="216" t="s">
        <v>112</v>
      </c>
      <c r="F31" s="216" t="s">
        <v>172</v>
      </c>
      <c r="G31" s="216">
        <v>2.1855962913986802</v>
      </c>
      <c r="H31" s="216" t="str">
        <f t="shared" si="0"/>
        <v>Q2 2006</v>
      </c>
    </row>
    <row r="32" spans="1:8" x14ac:dyDescent="0.25">
      <c r="A32" s="216" t="s">
        <v>170</v>
      </c>
      <c r="B32" s="216" t="s">
        <v>110</v>
      </c>
      <c r="C32" s="216" t="s">
        <v>173</v>
      </c>
      <c r="D32" s="216">
        <v>2.0699999999999998</v>
      </c>
      <c r="E32" s="216" t="s">
        <v>112</v>
      </c>
      <c r="F32" s="216" t="s">
        <v>174</v>
      </c>
      <c r="G32" s="216">
        <v>1.9975666477062699</v>
      </c>
      <c r="H32" s="216" t="str">
        <f t="shared" si="0"/>
        <v>Q3 2006</v>
      </c>
    </row>
    <row r="33" spans="1:8" x14ac:dyDescent="0.25">
      <c r="A33" s="216" t="s">
        <v>172</v>
      </c>
      <c r="B33" s="216" t="s">
        <v>110</v>
      </c>
      <c r="C33" s="216" t="s">
        <v>175</v>
      </c>
      <c r="D33" s="216">
        <v>2.0584905660377402</v>
      </c>
      <c r="E33" s="216" t="s">
        <v>112</v>
      </c>
      <c r="F33" s="216" t="s">
        <v>176</v>
      </c>
      <c r="G33" s="216">
        <v>2.0202389735227699</v>
      </c>
      <c r="H33" s="216" t="str">
        <f t="shared" si="0"/>
        <v>Q4 2006</v>
      </c>
    </row>
    <row r="34" spans="1:8" x14ac:dyDescent="0.25">
      <c r="A34" s="216" t="s">
        <v>174</v>
      </c>
      <c r="B34" s="216" t="s">
        <v>110</v>
      </c>
      <c r="C34" s="216" t="s">
        <v>177</v>
      </c>
      <c r="D34" s="216">
        <v>2.0426224514111899</v>
      </c>
      <c r="E34" s="216" t="s">
        <v>112</v>
      </c>
      <c r="F34" s="216" t="s">
        <v>178</v>
      </c>
      <c r="G34" s="216">
        <v>2.0615403588627599</v>
      </c>
      <c r="H34" s="216" t="str">
        <f t="shared" si="0"/>
        <v>Q1 2007</v>
      </c>
    </row>
    <row r="35" spans="1:8" x14ac:dyDescent="0.25">
      <c r="A35" s="216" t="s">
        <v>176</v>
      </c>
      <c r="B35" s="216" t="s">
        <v>110</v>
      </c>
      <c r="C35" s="216" t="s">
        <v>179</v>
      </c>
      <c r="D35" s="216">
        <v>1.9733333333333301</v>
      </c>
      <c r="E35" s="216" t="s">
        <v>112</v>
      </c>
      <c r="F35" s="216" t="s">
        <v>180</v>
      </c>
      <c r="G35" s="216">
        <v>2.1754730338486401</v>
      </c>
      <c r="H35" s="216" t="str">
        <f t="shared" si="0"/>
        <v>Q2 2007</v>
      </c>
    </row>
    <row r="36" spans="1:8" x14ac:dyDescent="0.25">
      <c r="A36" s="216" t="s">
        <v>178</v>
      </c>
      <c r="B36" s="216" t="s">
        <v>110</v>
      </c>
      <c r="C36" s="216" t="s">
        <v>181</v>
      </c>
      <c r="D36" s="216">
        <v>1.9584829121492999</v>
      </c>
      <c r="E36" s="216" t="s">
        <v>112</v>
      </c>
      <c r="F36" s="216" t="s">
        <v>182</v>
      </c>
      <c r="G36" s="216">
        <v>2.3750321266544199</v>
      </c>
      <c r="H36" s="216" t="str">
        <f t="shared" si="0"/>
        <v>Q3 2007</v>
      </c>
    </row>
    <row r="37" spans="1:8" x14ac:dyDescent="0.25">
      <c r="A37" s="216" t="s">
        <v>180</v>
      </c>
      <c r="B37" s="216" t="s">
        <v>110</v>
      </c>
      <c r="C37" s="216" t="s">
        <v>183</v>
      </c>
      <c r="D37" s="216">
        <v>1.976</v>
      </c>
      <c r="E37" s="216" t="s">
        <v>112</v>
      </c>
      <c r="F37" s="216" t="s">
        <v>184</v>
      </c>
      <c r="G37" s="216">
        <v>2.1111987173708999</v>
      </c>
      <c r="H37" s="216" t="str">
        <f t="shared" si="0"/>
        <v>Q4 2007</v>
      </c>
    </row>
    <row r="38" spans="1:8" x14ac:dyDescent="0.25">
      <c r="A38" s="216" t="s">
        <v>182</v>
      </c>
      <c r="B38" s="216" t="s">
        <v>110</v>
      </c>
      <c r="C38" s="216" t="s">
        <v>185</v>
      </c>
      <c r="D38" s="216">
        <v>1.9869948888894799</v>
      </c>
      <c r="E38" s="216" t="s">
        <v>112</v>
      </c>
      <c r="F38" s="216" t="s">
        <v>186</v>
      </c>
      <c r="G38" s="216">
        <v>1.7203977454324499</v>
      </c>
      <c r="H38" s="216" t="str">
        <f t="shared" si="0"/>
        <v>Q1 2008</v>
      </c>
    </row>
    <row r="39" spans="1:8" x14ac:dyDescent="0.25">
      <c r="A39" s="216" t="s">
        <v>184</v>
      </c>
      <c r="B39" s="216" t="s">
        <v>110</v>
      </c>
      <c r="C39" s="216" t="s">
        <v>187</v>
      </c>
      <c r="D39" s="216">
        <v>2.1346153846153801</v>
      </c>
      <c r="E39" s="216" t="s">
        <v>112</v>
      </c>
      <c r="F39" s="216" t="s">
        <v>188</v>
      </c>
      <c r="G39" s="216">
        <v>1.361</v>
      </c>
      <c r="H39" s="216" t="str">
        <f t="shared" si="0"/>
        <v>Q2 2008</v>
      </c>
    </row>
    <row r="40" spans="1:8" x14ac:dyDescent="0.25">
      <c r="A40" s="216" t="s">
        <v>186</v>
      </c>
      <c r="B40" s="216" t="s">
        <v>110</v>
      </c>
      <c r="C40" s="216" t="s">
        <v>189</v>
      </c>
      <c r="D40" s="216">
        <v>2.4007692307692299</v>
      </c>
      <c r="E40" s="216" t="s">
        <v>112</v>
      </c>
      <c r="F40" s="216" t="s">
        <v>190</v>
      </c>
      <c r="G40" s="216">
        <v>0.87974511072450301</v>
      </c>
      <c r="H40" s="216" t="str">
        <f t="shared" si="0"/>
        <v>Q3 2008</v>
      </c>
    </row>
    <row r="41" spans="1:8" x14ac:dyDescent="0.25">
      <c r="A41" s="216" t="s">
        <v>188</v>
      </c>
      <c r="B41" s="216" t="s">
        <v>110</v>
      </c>
      <c r="C41" s="216" t="s">
        <v>191</v>
      </c>
      <c r="D41" s="216">
        <v>1.9452700000000001</v>
      </c>
      <c r="E41" s="216" t="s">
        <v>112</v>
      </c>
      <c r="F41" s="216" t="s">
        <v>192</v>
      </c>
      <c r="G41" s="216">
        <v>0.115500067658636</v>
      </c>
      <c r="H41" s="216" t="str">
        <f t="shared" si="0"/>
        <v>Q4 2008</v>
      </c>
    </row>
    <row r="42" spans="1:8" x14ac:dyDescent="0.25">
      <c r="A42" s="216" t="s">
        <v>190</v>
      </c>
      <c r="B42" s="216" t="s">
        <v>110</v>
      </c>
      <c r="C42" s="216" t="s">
        <v>193</v>
      </c>
      <c r="D42" s="216">
        <v>1.43935185185185</v>
      </c>
      <c r="E42" s="216" t="s">
        <v>112</v>
      </c>
      <c r="F42" s="216" t="s">
        <v>194</v>
      </c>
      <c r="G42" s="216">
        <v>-1.7755416353301099</v>
      </c>
      <c r="H42" s="216" t="str">
        <f t="shared" si="0"/>
        <v>Q1 2009</v>
      </c>
    </row>
    <row r="43" spans="1:8" x14ac:dyDescent="0.25">
      <c r="A43" s="216" t="s">
        <v>192</v>
      </c>
      <c r="B43" s="216" t="s">
        <v>110</v>
      </c>
      <c r="C43" s="216" t="s">
        <v>195</v>
      </c>
      <c r="D43" s="216">
        <v>1.1689869565217399</v>
      </c>
      <c r="E43" s="216" t="s">
        <v>112</v>
      </c>
      <c r="F43" s="216" t="s">
        <v>196</v>
      </c>
      <c r="G43" s="216">
        <v>-1.9784046919148901</v>
      </c>
      <c r="H43" s="216" t="str">
        <f t="shared" si="0"/>
        <v>Q2 2009</v>
      </c>
    </row>
    <row r="44" spans="1:8" x14ac:dyDescent="0.25">
      <c r="A44" s="216" t="s">
        <v>194</v>
      </c>
      <c r="B44" s="216" t="s">
        <v>110</v>
      </c>
      <c r="C44" s="216" t="s">
        <v>197</v>
      </c>
      <c r="D44" s="216">
        <v>1.21106382978723</v>
      </c>
      <c r="E44" s="216" t="s">
        <v>112</v>
      </c>
      <c r="F44" s="216" t="s">
        <v>198</v>
      </c>
      <c r="G44" s="216">
        <v>-0.40086735080678698</v>
      </c>
      <c r="H44" s="216" t="str">
        <f t="shared" si="0"/>
        <v>Q3 2009</v>
      </c>
    </row>
    <row r="45" spans="1:8" x14ac:dyDescent="0.25">
      <c r="A45" s="216" t="s">
        <v>196</v>
      </c>
      <c r="B45" s="216" t="s">
        <v>110</v>
      </c>
      <c r="C45" s="216" t="s">
        <v>199</v>
      </c>
      <c r="D45" s="216">
        <v>1.2915384902040801</v>
      </c>
      <c r="E45" s="216" t="s">
        <v>112</v>
      </c>
      <c r="F45" s="216" t="s">
        <v>200</v>
      </c>
      <c r="G45" s="216">
        <v>1.17140772076</v>
      </c>
      <c r="H45" s="216" t="str">
        <f t="shared" si="0"/>
        <v>Q4 2009</v>
      </c>
    </row>
    <row r="46" spans="1:8" x14ac:dyDescent="0.25">
      <c r="A46" s="216" t="s">
        <v>198</v>
      </c>
      <c r="B46" s="216" t="s">
        <v>110</v>
      </c>
      <c r="C46" s="216" t="s">
        <v>201</v>
      </c>
      <c r="D46" s="216">
        <v>1.3751018994339601</v>
      </c>
      <c r="E46" s="216" t="s">
        <v>112</v>
      </c>
      <c r="F46" s="216" t="s">
        <v>202</v>
      </c>
      <c r="G46" s="216">
        <v>1.2347114447504599</v>
      </c>
      <c r="H46" s="216" t="str">
        <f t="shared" si="0"/>
        <v>Q1 2010</v>
      </c>
    </row>
    <row r="47" spans="1:8" x14ac:dyDescent="0.25">
      <c r="A47" s="216" t="s">
        <v>200</v>
      </c>
      <c r="B47" s="216" t="s">
        <v>110</v>
      </c>
      <c r="C47" s="216" t="s">
        <v>203</v>
      </c>
      <c r="D47" s="216">
        <v>1.42995845454545</v>
      </c>
      <c r="E47" s="216" t="s">
        <v>112</v>
      </c>
      <c r="F47" s="216" t="s">
        <v>204</v>
      </c>
      <c r="G47" s="216">
        <v>1.4302095652173901</v>
      </c>
      <c r="H47" s="216" t="str">
        <f t="shared" si="0"/>
        <v>Q2 2010</v>
      </c>
    </row>
    <row r="48" spans="1:8" x14ac:dyDescent="0.25">
      <c r="A48" s="216" t="s">
        <v>202</v>
      </c>
      <c r="B48" s="216" t="s">
        <v>110</v>
      </c>
      <c r="C48" s="216" t="s">
        <v>205</v>
      </c>
      <c r="D48" s="216">
        <v>1.4826688888888899</v>
      </c>
      <c r="E48" s="216" t="s">
        <v>112</v>
      </c>
      <c r="F48" s="216" t="s">
        <v>206</v>
      </c>
      <c r="G48" s="216">
        <v>1.3575489495594999</v>
      </c>
      <c r="H48" s="216" t="str">
        <f t="shared" si="0"/>
        <v>Q3 2010</v>
      </c>
    </row>
    <row r="49" spans="1:8" x14ac:dyDescent="0.25">
      <c r="A49" s="216" t="s">
        <v>204</v>
      </c>
      <c r="B49" s="216" t="s">
        <v>110</v>
      </c>
      <c r="C49" s="216" t="s">
        <v>207</v>
      </c>
      <c r="D49" s="216">
        <v>1.5478668</v>
      </c>
      <c r="E49" s="216" t="s">
        <v>112</v>
      </c>
      <c r="F49" s="216" t="s">
        <v>208</v>
      </c>
      <c r="G49" s="216">
        <v>1.34780881659771</v>
      </c>
      <c r="H49" s="216" t="str">
        <f t="shared" si="0"/>
        <v>Q4 2010</v>
      </c>
    </row>
    <row r="50" spans="1:8" x14ac:dyDescent="0.25">
      <c r="A50" s="216" t="s">
        <v>206</v>
      </c>
      <c r="B50" s="216" t="s">
        <v>110</v>
      </c>
      <c r="C50" s="216" t="s">
        <v>209</v>
      </c>
      <c r="D50" s="216">
        <v>1.7942614115365401</v>
      </c>
      <c r="E50" s="216" t="s">
        <v>112</v>
      </c>
      <c r="F50" s="216" t="s">
        <v>210</v>
      </c>
      <c r="G50" s="216">
        <v>1.4415329313559999</v>
      </c>
      <c r="H50" s="216" t="str">
        <f t="shared" si="0"/>
        <v>Q1 2011</v>
      </c>
    </row>
    <row r="51" spans="1:8" x14ac:dyDescent="0.25">
      <c r="A51" s="216" t="s">
        <v>208</v>
      </c>
      <c r="B51" s="216" t="s">
        <v>110</v>
      </c>
      <c r="C51" s="216" t="s">
        <v>211</v>
      </c>
      <c r="D51" s="216">
        <v>1.9409491144934801</v>
      </c>
      <c r="E51" s="216" t="s">
        <v>112</v>
      </c>
      <c r="F51" s="216" t="s">
        <v>212</v>
      </c>
      <c r="G51" s="216">
        <v>1.60559409211277</v>
      </c>
      <c r="H51" s="216" t="str">
        <f t="shared" si="0"/>
        <v>Q2 2011</v>
      </c>
    </row>
    <row r="52" spans="1:8" x14ac:dyDescent="0.25">
      <c r="A52" s="216" t="s">
        <v>210</v>
      </c>
      <c r="B52" s="216" t="s">
        <v>110</v>
      </c>
      <c r="C52" s="216" t="s">
        <v>213</v>
      </c>
      <c r="D52" s="216">
        <v>1.9457303202651199</v>
      </c>
      <c r="E52" s="216" t="s">
        <v>112</v>
      </c>
      <c r="F52" s="216" t="s">
        <v>214</v>
      </c>
      <c r="G52" s="216">
        <v>1.49726862286977</v>
      </c>
      <c r="H52" s="216" t="str">
        <f t="shared" si="0"/>
        <v>Q3 2011</v>
      </c>
    </row>
    <row r="53" spans="1:8" x14ac:dyDescent="0.25">
      <c r="A53" s="216" t="s">
        <v>212</v>
      </c>
      <c r="B53" s="216" t="s">
        <v>110</v>
      </c>
      <c r="C53" s="216" t="s">
        <v>215</v>
      </c>
      <c r="D53" s="216">
        <v>1.63131651098846</v>
      </c>
      <c r="E53" s="216" t="s">
        <v>112</v>
      </c>
      <c r="F53" s="216" t="s">
        <v>216</v>
      </c>
      <c r="G53" s="216">
        <v>0.682140214931373</v>
      </c>
      <c r="H53" s="216" t="str">
        <f t="shared" si="0"/>
        <v>Q4 2011</v>
      </c>
    </row>
    <row r="54" spans="1:8" x14ac:dyDescent="0.25">
      <c r="A54" s="216" t="s">
        <v>214</v>
      </c>
      <c r="B54" s="216" t="s">
        <v>110</v>
      </c>
      <c r="C54" s="216" t="s">
        <v>217</v>
      </c>
      <c r="D54" s="216">
        <v>1.6577737535061201</v>
      </c>
      <c r="E54" s="216" t="s">
        <v>112</v>
      </c>
      <c r="F54" s="216" t="s">
        <v>218</v>
      </c>
      <c r="G54" s="216">
        <v>7.3625078521739107E-2</v>
      </c>
      <c r="H54" s="216" t="str">
        <f t="shared" si="0"/>
        <v>Q1 2012</v>
      </c>
    </row>
    <row r="55" spans="1:8" x14ac:dyDescent="0.25">
      <c r="A55" s="216" t="s">
        <v>216</v>
      </c>
      <c r="B55" s="216" t="s">
        <v>110</v>
      </c>
      <c r="C55" s="216" t="s">
        <v>219</v>
      </c>
      <c r="D55" s="216">
        <v>1.7979350841413</v>
      </c>
      <c r="E55" s="216" t="s">
        <v>112</v>
      </c>
      <c r="F55" s="216" t="s">
        <v>220</v>
      </c>
      <c r="G55" s="216">
        <v>0.22257158213181799</v>
      </c>
      <c r="H55" s="216" t="str">
        <f t="shared" si="0"/>
        <v>Q2 2012</v>
      </c>
    </row>
    <row r="56" spans="1:8" x14ac:dyDescent="0.25">
      <c r="A56" s="216" t="s">
        <v>218</v>
      </c>
      <c r="B56" s="216" t="s">
        <v>110</v>
      </c>
      <c r="C56" s="216" t="s">
        <v>221</v>
      </c>
      <c r="D56" s="216">
        <v>1.7639322921418601</v>
      </c>
      <c r="E56" s="216" t="s">
        <v>112</v>
      </c>
      <c r="F56" s="216" t="s">
        <v>222</v>
      </c>
      <c r="G56" s="216">
        <v>9.0839154331707306E-2</v>
      </c>
      <c r="H56" s="216" t="str">
        <f t="shared" si="0"/>
        <v>Q3 2012</v>
      </c>
    </row>
    <row r="57" spans="1:8" x14ac:dyDescent="0.25">
      <c r="A57" s="216" t="s">
        <v>220</v>
      </c>
      <c r="B57" s="216" t="s">
        <v>110</v>
      </c>
      <c r="C57" s="216" t="s">
        <v>223</v>
      </c>
      <c r="D57" s="216">
        <v>1.8555779095085101</v>
      </c>
      <c r="E57" s="216" t="s">
        <v>112</v>
      </c>
      <c r="F57" s="216" t="s">
        <v>224</v>
      </c>
      <c r="G57" s="216">
        <v>0.12935664159069801</v>
      </c>
      <c r="H57" s="216" t="str">
        <f t="shared" si="0"/>
        <v>Q4 2012</v>
      </c>
    </row>
    <row r="58" spans="1:8" x14ac:dyDescent="0.25">
      <c r="A58" s="216" t="s">
        <v>222</v>
      </c>
      <c r="B58" s="216" t="s">
        <v>110</v>
      </c>
      <c r="C58" s="216" t="s">
        <v>225</v>
      </c>
      <c r="D58" s="216">
        <v>1.7236621318893599</v>
      </c>
      <c r="E58" s="216" t="s">
        <v>112</v>
      </c>
      <c r="F58" s="216" t="s">
        <v>226</v>
      </c>
      <c r="G58" s="216">
        <v>9.5898548929166702E-2</v>
      </c>
      <c r="H58" s="216" t="str">
        <f t="shared" si="0"/>
        <v>Q1 2013</v>
      </c>
    </row>
    <row r="59" spans="1:8" x14ac:dyDescent="0.25">
      <c r="A59" s="216" t="s">
        <v>224</v>
      </c>
      <c r="B59" s="216" t="s">
        <v>110</v>
      </c>
      <c r="C59" s="216" t="s">
        <v>227</v>
      </c>
      <c r="D59" s="216">
        <v>1.55879075051591</v>
      </c>
      <c r="E59" s="216" t="s">
        <v>112</v>
      </c>
      <c r="F59" s="216" t="s">
        <v>228</v>
      </c>
      <c r="G59" s="216">
        <v>0.38613111825909102</v>
      </c>
      <c r="H59" s="216" t="str">
        <f t="shared" si="0"/>
        <v>Q2 2013</v>
      </c>
    </row>
    <row r="60" spans="1:8" x14ac:dyDescent="0.25">
      <c r="A60" s="216" t="s">
        <v>226</v>
      </c>
      <c r="B60" s="216" t="s">
        <v>110</v>
      </c>
      <c r="C60" s="216" t="s">
        <v>229</v>
      </c>
      <c r="D60" s="216">
        <v>1.5331714755560999</v>
      </c>
      <c r="E60" s="216" t="s">
        <v>112</v>
      </c>
      <c r="F60" s="216" t="s">
        <v>230</v>
      </c>
      <c r="G60" s="216">
        <v>0.59980363054146302</v>
      </c>
      <c r="H60" s="216" t="str">
        <f t="shared" si="0"/>
        <v>Q3 2013</v>
      </c>
    </row>
    <row r="61" spans="1:8" x14ac:dyDescent="0.25">
      <c r="A61" s="216" t="s">
        <v>228</v>
      </c>
      <c r="B61" s="216" t="s">
        <v>110</v>
      </c>
      <c r="C61" s="216" t="s">
        <v>231</v>
      </c>
      <c r="D61" s="216">
        <v>1.4825411471046499</v>
      </c>
      <c r="E61" s="216" t="s">
        <v>112</v>
      </c>
      <c r="F61" s="216" t="s">
        <v>232</v>
      </c>
      <c r="G61" s="216">
        <v>0.91068824203333298</v>
      </c>
      <c r="H61" s="216" t="str">
        <f t="shared" si="0"/>
        <v>Q4 2013</v>
      </c>
    </row>
    <row r="62" spans="1:8" x14ac:dyDescent="0.25">
      <c r="A62" s="216" t="s">
        <v>230</v>
      </c>
      <c r="B62" s="216" t="s">
        <v>110</v>
      </c>
      <c r="C62" s="216" t="s">
        <v>233</v>
      </c>
      <c r="D62" s="216">
        <v>1.3453958238022199</v>
      </c>
      <c r="E62" s="216" t="s">
        <v>112</v>
      </c>
      <c r="F62" s="216" t="s">
        <v>234</v>
      </c>
      <c r="G62" s="216">
        <v>1.1157220963386401</v>
      </c>
      <c r="H62" s="216" t="str">
        <f t="shared" si="0"/>
        <v>Q1 2014</v>
      </c>
    </row>
    <row r="63" spans="1:8" x14ac:dyDescent="0.25">
      <c r="A63" s="216" t="s">
        <v>232</v>
      </c>
      <c r="B63" s="216" t="s">
        <v>110</v>
      </c>
      <c r="C63" s="216" t="s">
        <v>235</v>
      </c>
      <c r="D63" s="216">
        <v>1.2446060971022199</v>
      </c>
      <c r="E63" s="216" t="s">
        <v>112</v>
      </c>
      <c r="F63" s="216" t="s">
        <v>236</v>
      </c>
      <c r="G63" s="216">
        <v>1.29752338844545</v>
      </c>
      <c r="H63" s="216" t="str">
        <f t="shared" si="0"/>
        <v>Q2 2014</v>
      </c>
    </row>
    <row r="64" spans="1:8" x14ac:dyDescent="0.25">
      <c r="A64" s="216" t="s">
        <v>234</v>
      </c>
      <c r="B64" s="216" t="s">
        <v>110</v>
      </c>
      <c r="C64" s="216" t="s">
        <v>237</v>
      </c>
      <c r="D64" s="216">
        <v>1.1815915709638301</v>
      </c>
      <c r="E64" s="216" t="s">
        <v>112</v>
      </c>
      <c r="F64" s="216" t="s">
        <v>238</v>
      </c>
      <c r="G64" s="216">
        <v>1.30365222373095</v>
      </c>
      <c r="H64" s="216" t="str">
        <f t="shared" si="0"/>
        <v>Q3 2014</v>
      </c>
    </row>
    <row r="65" spans="1:8" x14ac:dyDescent="0.25">
      <c r="A65" s="216" t="s">
        <v>236</v>
      </c>
      <c r="B65" s="216" t="s">
        <v>110</v>
      </c>
      <c r="C65" s="216" t="s">
        <v>239</v>
      </c>
      <c r="D65" s="216">
        <v>1.0655108194145799</v>
      </c>
      <c r="E65" s="216" t="s">
        <v>112</v>
      </c>
      <c r="F65" s="216" t="s">
        <v>240</v>
      </c>
      <c r="G65" s="216">
        <v>1.03369008007083</v>
      </c>
      <c r="H65" s="216" t="str">
        <f t="shared" si="0"/>
        <v>Q4 2014</v>
      </c>
    </row>
    <row r="66" spans="1:8" x14ac:dyDescent="0.25">
      <c r="A66" s="216" t="s">
        <v>238</v>
      </c>
      <c r="B66" s="216" t="s">
        <v>110</v>
      </c>
      <c r="C66" s="216" t="s">
        <v>241</v>
      </c>
      <c r="D66" s="216">
        <v>0.75542027942916701</v>
      </c>
      <c r="E66" s="216" t="s">
        <v>112</v>
      </c>
      <c r="F66" s="216" t="s">
        <v>242</v>
      </c>
      <c r="G66" s="216">
        <v>1.2057399120574499</v>
      </c>
      <c r="H66" s="216" t="str">
        <f t="shared" si="0"/>
        <v>Q1 2015</v>
      </c>
    </row>
    <row r="67" spans="1:8" x14ac:dyDescent="0.25">
      <c r="A67" s="216" t="s">
        <v>240</v>
      </c>
      <c r="B67" s="216" t="s">
        <v>110</v>
      </c>
      <c r="C67" s="216" t="s">
        <v>243</v>
      </c>
      <c r="D67" s="216">
        <v>0.98165185500408203</v>
      </c>
      <c r="E67" s="216" t="s">
        <v>112</v>
      </c>
      <c r="F67" s="216" t="s">
        <v>244</v>
      </c>
      <c r="G67" s="216">
        <v>1.6998291597666699</v>
      </c>
      <c r="H67" s="216" t="str">
        <f t="shared" ref="H67:H111" si="1">_xlfn.CONCAT(RIGHT(A67,2)," ",LEFT(A67,4))</f>
        <v>Q2 2015</v>
      </c>
    </row>
    <row r="68" spans="1:8" x14ac:dyDescent="0.25">
      <c r="A68" s="216" t="s">
        <v>242</v>
      </c>
      <c r="B68" s="216" t="s">
        <v>110</v>
      </c>
      <c r="C68" s="216" t="s">
        <v>245</v>
      </c>
      <c r="D68" s="216">
        <v>1.20763756592093</v>
      </c>
      <c r="E68" s="216" t="s">
        <v>112</v>
      </c>
      <c r="F68" s="216" t="s">
        <v>246</v>
      </c>
      <c r="G68" s="216">
        <v>1.75338425952857</v>
      </c>
      <c r="H68" s="216" t="str">
        <f t="shared" si="1"/>
        <v>Q3 2015</v>
      </c>
    </row>
    <row r="69" spans="1:8" x14ac:dyDescent="0.25">
      <c r="A69" s="216" t="s">
        <v>244</v>
      </c>
      <c r="B69" s="216" t="s">
        <v>110</v>
      </c>
      <c r="C69" s="216" t="s">
        <v>247</v>
      </c>
      <c r="D69" s="216">
        <v>1.1037208270833301</v>
      </c>
      <c r="E69" s="216" t="s">
        <v>112</v>
      </c>
      <c r="F69" s="216" t="s">
        <v>248</v>
      </c>
      <c r="G69" s="216">
        <v>1.7189502000000001</v>
      </c>
      <c r="H69" s="216" t="str">
        <f t="shared" si="1"/>
        <v>Q4 2015</v>
      </c>
    </row>
    <row r="70" spans="1:8" x14ac:dyDescent="0.25">
      <c r="A70" s="216" t="s">
        <v>246</v>
      </c>
      <c r="B70" s="216" t="s">
        <v>110</v>
      </c>
      <c r="C70" s="216" t="s">
        <v>249</v>
      </c>
      <c r="D70" s="216">
        <v>1.1546666666666701</v>
      </c>
      <c r="E70" s="216" t="s">
        <v>112</v>
      </c>
      <c r="F70" s="216" t="s">
        <v>250</v>
      </c>
      <c r="G70" s="216">
        <v>1.7093695652173899</v>
      </c>
      <c r="H70" s="216" t="str">
        <f t="shared" si="1"/>
        <v>Q1 2016</v>
      </c>
    </row>
    <row r="71" spans="1:8" x14ac:dyDescent="0.25">
      <c r="A71" s="216" t="s">
        <v>248</v>
      </c>
      <c r="B71" s="216" t="s">
        <v>110</v>
      </c>
      <c r="C71" s="216" t="s">
        <v>251</v>
      </c>
      <c r="D71" s="216">
        <v>1.0955863414634099</v>
      </c>
      <c r="E71" s="216" t="s">
        <v>112</v>
      </c>
      <c r="F71" s="216" t="s">
        <v>252</v>
      </c>
      <c r="G71" s="216">
        <v>1.6046486272727301</v>
      </c>
      <c r="H71" s="216" t="str">
        <f t="shared" si="1"/>
        <v>Q2 2016</v>
      </c>
    </row>
    <row r="72" spans="1:8" x14ac:dyDescent="0.25">
      <c r="A72" s="216" t="s">
        <v>250</v>
      </c>
      <c r="B72" s="216" t="s">
        <v>110</v>
      </c>
      <c r="C72" s="216" t="s">
        <v>253</v>
      </c>
      <c r="D72" s="216">
        <v>1.1402425833625001</v>
      </c>
      <c r="E72" s="216" t="s">
        <v>112</v>
      </c>
      <c r="F72" s="216" t="s">
        <v>254</v>
      </c>
      <c r="G72" s="216">
        <v>1.3260275314475001</v>
      </c>
      <c r="H72" s="216" t="str">
        <f t="shared" si="1"/>
        <v>Q3 2016</v>
      </c>
    </row>
    <row r="73" spans="1:8" x14ac:dyDescent="0.25">
      <c r="A73" s="216" t="s">
        <v>252</v>
      </c>
      <c r="B73" s="216" t="s">
        <v>110</v>
      </c>
      <c r="C73" s="216" t="s">
        <v>255</v>
      </c>
      <c r="D73" s="216">
        <v>1.2118377888512799</v>
      </c>
      <c r="E73" s="216" t="s">
        <v>112</v>
      </c>
      <c r="F73" s="216" t="s">
        <v>256</v>
      </c>
      <c r="G73" s="216">
        <v>1.37734234054872</v>
      </c>
      <c r="H73" s="216" t="str">
        <f t="shared" si="1"/>
        <v>Q4 2016</v>
      </c>
    </row>
    <row r="74" spans="1:8" x14ac:dyDescent="0.25">
      <c r="A74" s="216" t="s">
        <v>254</v>
      </c>
      <c r="B74" s="216" t="s">
        <v>110</v>
      </c>
      <c r="C74" s="216" t="s">
        <v>257</v>
      </c>
      <c r="D74" s="216">
        <v>1.3797786959604199</v>
      </c>
      <c r="E74" s="216" t="s">
        <v>112</v>
      </c>
      <c r="F74" s="216" t="s">
        <v>258</v>
      </c>
      <c r="G74" s="216">
        <v>1.56610084711915</v>
      </c>
      <c r="H74" s="216" t="str">
        <f t="shared" si="1"/>
        <v>Q1 2017</v>
      </c>
    </row>
    <row r="75" spans="1:8" x14ac:dyDescent="0.25">
      <c r="A75" s="216" t="s">
        <v>256</v>
      </c>
      <c r="B75" s="216" t="s">
        <v>110</v>
      </c>
      <c r="C75" s="216" t="s">
        <v>259</v>
      </c>
      <c r="D75" s="216">
        <v>1.4823839737093001</v>
      </c>
      <c r="E75" s="216" t="s">
        <v>112</v>
      </c>
      <c r="F75" s="216" t="s">
        <v>260</v>
      </c>
      <c r="G75" s="216">
        <v>1.62630381939545</v>
      </c>
      <c r="H75" s="216" t="str">
        <f t="shared" si="1"/>
        <v>Q2 2017</v>
      </c>
    </row>
    <row r="76" spans="1:8" x14ac:dyDescent="0.25">
      <c r="A76" s="216" t="s">
        <v>258</v>
      </c>
      <c r="B76" s="216" t="s">
        <v>110</v>
      </c>
      <c r="C76" s="216" t="s">
        <v>261</v>
      </c>
      <c r="D76" s="216">
        <v>1.45378951452292</v>
      </c>
      <c r="E76" s="216" t="s">
        <v>112</v>
      </c>
      <c r="F76" s="216" t="s">
        <v>262</v>
      </c>
      <c r="G76" s="216">
        <v>1.7999684462979999</v>
      </c>
      <c r="H76" s="216" t="str">
        <f t="shared" si="1"/>
        <v>Q3 2017</v>
      </c>
    </row>
    <row r="77" spans="1:8" x14ac:dyDescent="0.25">
      <c r="A77" s="216" t="s">
        <v>260</v>
      </c>
      <c r="B77" s="216" t="s">
        <v>110</v>
      </c>
      <c r="C77" s="216" t="s">
        <v>263</v>
      </c>
      <c r="D77" s="216">
        <v>1.4767936160220001</v>
      </c>
      <c r="E77" s="216" t="s">
        <v>112</v>
      </c>
      <c r="F77" s="216" t="s">
        <v>264</v>
      </c>
      <c r="G77" s="216">
        <v>1.9097461386714301</v>
      </c>
      <c r="H77" s="216" t="str">
        <f t="shared" si="1"/>
        <v>Q4 2017</v>
      </c>
    </row>
    <row r="78" spans="1:8" x14ac:dyDescent="0.25">
      <c r="A78" s="216" t="s">
        <v>262</v>
      </c>
      <c r="B78" s="216" t="s">
        <v>110</v>
      </c>
      <c r="C78" s="216" t="s">
        <v>265</v>
      </c>
      <c r="D78" s="216">
        <v>1.5556649130562501</v>
      </c>
      <c r="E78" s="216" t="s">
        <v>112</v>
      </c>
      <c r="F78" s="216" t="s">
        <v>266</v>
      </c>
      <c r="G78" s="216">
        <v>2.2031532415020001</v>
      </c>
      <c r="H78" s="216" t="str">
        <f t="shared" si="1"/>
        <v>Q1 2018</v>
      </c>
    </row>
    <row r="79" spans="1:8" x14ac:dyDescent="0.25">
      <c r="A79" s="216" t="s">
        <v>264</v>
      </c>
      <c r="B79" s="216" t="s">
        <v>110</v>
      </c>
      <c r="C79" s="216" t="s">
        <v>267</v>
      </c>
      <c r="D79" s="216">
        <v>1.5554096876833301</v>
      </c>
      <c r="E79" s="216" t="s">
        <v>112</v>
      </c>
      <c r="F79" s="216" t="s">
        <v>268</v>
      </c>
      <c r="G79" s="216">
        <v>2.1760664990319998</v>
      </c>
      <c r="H79" s="216" t="str">
        <f t="shared" si="1"/>
        <v>Q2 2018</v>
      </c>
    </row>
    <row r="80" spans="1:8" x14ac:dyDescent="0.25">
      <c r="A80" s="216" t="s">
        <v>266</v>
      </c>
      <c r="B80" s="216" t="s">
        <v>110</v>
      </c>
      <c r="C80" s="216" t="s">
        <v>269</v>
      </c>
      <c r="D80" s="216">
        <v>1.61569035405957</v>
      </c>
      <c r="E80" s="216" t="s">
        <v>112</v>
      </c>
      <c r="F80" s="216" t="s">
        <v>270</v>
      </c>
      <c r="G80" s="216">
        <v>1.8994289807439999</v>
      </c>
      <c r="H80" s="216" t="str">
        <f t="shared" si="1"/>
        <v>Q3 2018</v>
      </c>
    </row>
    <row r="81" spans="1:8" x14ac:dyDescent="0.25">
      <c r="A81" s="216" t="s">
        <v>268</v>
      </c>
      <c r="B81" s="216" t="s">
        <v>110</v>
      </c>
      <c r="C81" s="216" t="s">
        <v>271</v>
      </c>
      <c r="D81" s="216">
        <v>1.6688462284600001</v>
      </c>
      <c r="E81" s="216" t="s">
        <v>112</v>
      </c>
      <c r="F81" s="216" t="s">
        <v>272</v>
      </c>
      <c r="G81" s="216">
        <v>1.8297807800375001</v>
      </c>
      <c r="H81" s="216" t="str">
        <f t="shared" si="1"/>
        <v>Q4 2018</v>
      </c>
    </row>
    <row r="82" spans="1:8" x14ac:dyDescent="0.25">
      <c r="A82" s="216" t="s">
        <v>270</v>
      </c>
      <c r="B82" s="216" t="s">
        <v>110</v>
      </c>
      <c r="C82" s="216" t="s">
        <v>273</v>
      </c>
      <c r="D82" s="216">
        <v>1.58085413570816</v>
      </c>
      <c r="E82" s="216" t="s">
        <v>112</v>
      </c>
      <c r="F82" s="216" t="s">
        <v>274</v>
      </c>
      <c r="G82" s="216">
        <v>1.5549127623979999</v>
      </c>
      <c r="H82" s="216" t="str">
        <f t="shared" si="1"/>
        <v>Q1 2019</v>
      </c>
    </row>
    <row r="83" spans="1:8" x14ac:dyDescent="0.25">
      <c r="A83" s="216" t="s">
        <v>272</v>
      </c>
      <c r="B83" s="216" t="s">
        <v>110</v>
      </c>
      <c r="C83" s="216" t="s">
        <v>275</v>
      </c>
      <c r="D83" s="216">
        <v>1.5451223015907001</v>
      </c>
      <c r="E83" s="216" t="s">
        <v>112</v>
      </c>
      <c r="F83" s="216" t="s">
        <v>276</v>
      </c>
      <c r="G83" s="216">
        <v>1.3791676241666699</v>
      </c>
      <c r="H83" s="216" t="str">
        <f t="shared" si="1"/>
        <v>Q2 2019</v>
      </c>
    </row>
    <row r="84" spans="1:8" x14ac:dyDescent="0.25">
      <c r="A84" s="216" t="s">
        <v>274</v>
      </c>
      <c r="B84" s="216" t="s">
        <v>110</v>
      </c>
      <c r="C84" s="216" t="s">
        <v>277</v>
      </c>
      <c r="D84" s="216">
        <v>1.3339544118809501</v>
      </c>
      <c r="E84" s="216" t="s">
        <v>112</v>
      </c>
      <c r="F84" s="216" t="s">
        <v>278</v>
      </c>
      <c r="G84" s="216">
        <v>1.2244571505627899</v>
      </c>
      <c r="H84" s="216" t="str">
        <f t="shared" si="1"/>
        <v>Q3 2019</v>
      </c>
    </row>
    <row r="85" spans="1:8" x14ac:dyDescent="0.25">
      <c r="A85" s="216" t="s">
        <v>276</v>
      </c>
      <c r="B85" s="216" t="s">
        <v>110</v>
      </c>
      <c r="C85" s="216" t="s">
        <v>279</v>
      </c>
      <c r="D85" s="216">
        <v>1.2422269137545501</v>
      </c>
      <c r="E85" s="216" t="s">
        <v>112</v>
      </c>
      <c r="F85" s="216" t="s">
        <v>280</v>
      </c>
      <c r="G85" s="216">
        <v>0.947377433108889</v>
      </c>
      <c r="H85" s="216" t="str">
        <f t="shared" si="1"/>
        <v>Q4 2019</v>
      </c>
    </row>
    <row r="86" spans="1:8" x14ac:dyDescent="0.25">
      <c r="A86" s="216" t="s">
        <v>278</v>
      </c>
      <c r="B86" s="216" t="s">
        <v>110</v>
      </c>
      <c r="C86" s="216" t="s">
        <v>281</v>
      </c>
      <c r="D86" s="216">
        <v>1.27543025131833</v>
      </c>
      <c r="E86" s="216" t="s">
        <v>112</v>
      </c>
      <c r="F86" s="216" t="s">
        <v>282</v>
      </c>
      <c r="G86" s="216">
        <v>1.0821858648442599</v>
      </c>
      <c r="H86" s="216" t="str">
        <f t="shared" si="1"/>
        <v>Q1 2020</v>
      </c>
    </row>
    <row r="87" spans="1:8" x14ac:dyDescent="0.25">
      <c r="A87" s="216" t="s">
        <v>280</v>
      </c>
      <c r="B87" s="216" t="s">
        <v>110</v>
      </c>
      <c r="C87" s="216" t="s">
        <v>283</v>
      </c>
      <c r="D87" s="216">
        <v>1.0119312862000001</v>
      </c>
      <c r="E87" s="216" t="s">
        <v>112</v>
      </c>
      <c r="F87" s="216" t="s">
        <v>284</v>
      </c>
      <c r="G87" s="216">
        <v>-2.7706338702857098</v>
      </c>
      <c r="H87" s="216" t="str">
        <f t="shared" si="1"/>
        <v>Q2 2020</v>
      </c>
    </row>
    <row r="88" spans="1:8" x14ac:dyDescent="0.25">
      <c r="A88" s="216" t="s">
        <v>282</v>
      </c>
      <c r="B88" s="216" t="s">
        <v>110</v>
      </c>
      <c r="C88" s="216" t="s">
        <v>285</v>
      </c>
      <c r="D88" s="216">
        <v>1.0529182883413</v>
      </c>
      <c r="E88" s="216" t="s">
        <v>112</v>
      </c>
      <c r="F88" s="216" t="s">
        <v>286</v>
      </c>
      <c r="G88" s="216">
        <v>-0.94859839098936205</v>
      </c>
      <c r="H88" s="216" t="str">
        <f t="shared" si="1"/>
        <v>Q3 2020</v>
      </c>
    </row>
    <row r="89" spans="1:8" x14ac:dyDescent="0.25">
      <c r="A89" s="216" t="s">
        <v>284</v>
      </c>
      <c r="B89" s="216" t="s">
        <v>110</v>
      </c>
      <c r="C89" s="216" t="s">
        <v>287</v>
      </c>
      <c r="D89" s="216">
        <v>1.0967581268265301</v>
      </c>
      <c r="E89" s="216" t="s">
        <v>112</v>
      </c>
      <c r="F89" s="216" t="s">
        <v>288</v>
      </c>
      <c r="G89" s="216">
        <v>12.749536329436401</v>
      </c>
      <c r="H89" s="216" t="str">
        <f t="shared" si="1"/>
        <v>Q4 2020</v>
      </c>
    </row>
    <row r="90" spans="1:8" x14ac:dyDescent="0.25">
      <c r="A90" s="216" t="s">
        <v>286</v>
      </c>
      <c r="B90" s="216" t="s">
        <v>110</v>
      </c>
      <c r="C90" s="216" t="s">
        <v>289</v>
      </c>
      <c r="D90" s="216">
        <v>1.30355442924706</v>
      </c>
      <c r="E90" s="216" t="s">
        <v>112</v>
      </c>
      <c r="F90" s="216" t="s">
        <v>290</v>
      </c>
      <c r="G90" s="216">
        <v>2.701459093025</v>
      </c>
      <c r="H90" s="216" t="str">
        <f t="shared" si="1"/>
        <v>Q1 2021</v>
      </c>
    </row>
    <row r="91" spans="1:8" x14ac:dyDescent="0.25">
      <c r="A91" s="216" t="s">
        <v>288</v>
      </c>
      <c r="B91" s="216" t="s">
        <v>110</v>
      </c>
      <c r="C91" s="216" t="s">
        <v>291</v>
      </c>
      <c r="D91" s="216">
        <v>1.3210536520957401</v>
      </c>
      <c r="E91" s="216" t="s">
        <v>112</v>
      </c>
      <c r="F91" s="216" t="s">
        <v>292</v>
      </c>
      <c r="G91" s="216">
        <v>4.2404080735156802</v>
      </c>
      <c r="H91" s="216" t="str">
        <f t="shared" si="1"/>
        <v>Q2 2021</v>
      </c>
    </row>
    <row r="92" spans="1:8" x14ac:dyDescent="0.25">
      <c r="A92" s="216" t="s">
        <v>290</v>
      </c>
      <c r="B92" s="216" t="s">
        <v>110</v>
      </c>
      <c r="C92" s="216" t="s">
        <v>293</v>
      </c>
      <c r="D92" s="216">
        <v>1.42907456940889</v>
      </c>
      <c r="E92" s="216" t="s">
        <v>112</v>
      </c>
      <c r="F92" s="216" t="s">
        <v>294</v>
      </c>
      <c r="G92" s="216">
        <v>6.1265113262282602</v>
      </c>
      <c r="H92" s="216" t="str">
        <f t="shared" si="1"/>
        <v>Q3 2021</v>
      </c>
    </row>
    <row r="93" spans="1:8" x14ac:dyDescent="0.25">
      <c r="A93" s="216" t="s">
        <v>292</v>
      </c>
      <c r="B93" s="216" t="s">
        <v>110</v>
      </c>
      <c r="C93" s="216" t="s">
        <v>295</v>
      </c>
      <c r="D93" s="216">
        <v>1.6530908881914901</v>
      </c>
      <c r="E93" s="216" t="s">
        <v>112</v>
      </c>
      <c r="F93" s="216" t="s">
        <v>296</v>
      </c>
      <c r="G93" s="216">
        <v>4.8567279086956496</v>
      </c>
      <c r="H93" s="216" t="str">
        <f t="shared" si="1"/>
        <v>Q4 2021</v>
      </c>
    </row>
    <row r="94" spans="1:8" x14ac:dyDescent="0.25">
      <c r="A94" s="216" t="s">
        <v>294</v>
      </c>
      <c r="B94" s="216" t="s">
        <v>110</v>
      </c>
      <c r="C94" s="216" t="s">
        <v>297</v>
      </c>
      <c r="D94" s="216">
        <v>1.81269499745714</v>
      </c>
      <c r="E94" s="216" t="s">
        <v>112</v>
      </c>
      <c r="F94" s="216" t="s">
        <v>298</v>
      </c>
      <c r="G94" s="216">
        <v>3.33898257330981</v>
      </c>
      <c r="H94" s="216" t="str">
        <f t="shared" si="1"/>
        <v>Q1 2022</v>
      </c>
    </row>
    <row r="95" spans="1:8" x14ac:dyDescent="0.25">
      <c r="A95" s="216" t="s">
        <v>296</v>
      </c>
      <c r="B95" s="216" t="s">
        <v>110</v>
      </c>
      <c r="C95" s="216" t="s">
        <v>299</v>
      </c>
      <c r="D95" s="216">
        <v>2.8112997410146301</v>
      </c>
      <c r="E95" s="216" t="s">
        <v>112</v>
      </c>
      <c r="F95" s="216" t="s">
        <v>300</v>
      </c>
      <c r="G95" s="216">
        <v>1.79253896318605</v>
      </c>
      <c r="H95" s="216" t="str">
        <f t="shared" si="1"/>
        <v>Q2 2022</v>
      </c>
    </row>
    <row r="96" spans="1:8" x14ac:dyDescent="0.25">
      <c r="A96" s="216" t="s">
        <v>298</v>
      </c>
      <c r="B96" s="216" t="s">
        <v>110</v>
      </c>
      <c r="C96" s="216" t="s">
        <v>301</v>
      </c>
      <c r="D96" s="216">
        <v>3.5566997932190501</v>
      </c>
      <c r="E96" s="216" t="s">
        <v>112</v>
      </c>
      <c r="F96" s="216" t="s">
        <v>302</v>
      </c>
      <c r="G96" s="216">
        <v>1.0209535934023299</v>
      </c>
      <c r="H96" s="216" t="str">
        <f t="shared" si="1"/>
        <v>Q3 2022</v>
      </c>
    </row>
    <row r="97" spans="1:22" x14ac:dyDescent="0.25">
      <c r="A97" s="216" t="s">
        <v>300</v>
      </c>
      <c r="B97" s="216" t="s">
        <v>110</v>
      </c>
      <c r="C97" s="216" t="s">
        <v>303</v>
      </c>
      <c r="D97" s="216">
        <v>4.7559203247826103</v>
      </c>
      <c r="E97" s="216" t="s">
        <v>112</v>
      </c>
      <c r="F97" s="216" t="s">
        <v>304</v>
      </c>
      <c r="G97" s="216">
        <v>-0.49016308488888899</v>
      </c>
      <c r="H97" s="216" t="str">
        <f t="shared" si="1"/>
        <v>Q4 2022</v>
      </c>
    </row>
    <row r="98" spans="1:22" x14ac:dyDescent="0.25">
      <c r="A98" s="216" t="s">
        <v>302</v>
      </c>
      <c r="B98" s="216" t="s">
        <v>110</v>
      </c>
      <c r="C98" s="216" t="s">
        <v>305</v>
      </c>
      <c r="D98" s="216">
        <v>3.6206025955319099</v>
      </c>
      <c r="E98" s="216" t="s">
        <v>112</v>
      </c>
      <c r="F98" s="216" t="s">
        <v>306</v>
      </c>
      <c r="G98" s="216">
        <v>-8.3068375652173898E-2</v>
      </c>
      <c r="H98" s="216" t="str">
        <f t="shared" si="1"/>
        <v>Q1 2023</v>
      </c>
    </row>
    <row r="99" spans="1:22" x14ac:dyDescent="0.25">
      <c r="A99" s="216" t="s">
        <v>304</v>
      </c>
      <c r="B99" s="216" t="s">
        <v>110</v>
      </c>
      <c r="C99" s="216" t="s">
        <v>307</v>
      </c>
      <c r="D99" s="216">
        <v>2.80631663333333</v>
      </c>
      <c r="E99" s="216" t="s">
        <v>112</v>
      </c>
      <c r="F99" s="216" t="s">
        <v>308</v>
      </c>
      <c r="G99" s="216">
        <v>0.65651206851063804</v>
      </c>
      <c r="H99" s="216" t="str">
        <f t="shared" si="1"/>
        <v>Q2 2023</v>
      </c>
      <c r="I99" s="219"/>
      <c r="J99" s="219"/>
      <c r="K99" s="219"/>
      <c r="L99" s="219"/>
      <c r="M99" s="219"/>
      <c r="N99" s="219"/>
      <c r="O99" s="219"/>
      <c r="P99" s="219"/>
      <c r="Q99" s="219"/>
      <c r="R99" s="219"/>
      <c r="S99" s="219"/>
    </row>
    <row r="100" spans="1:22" x14ac:dyDescent="0.25">
      <c r="A100" s="216" t="s">
        <v>306</v>
      </c>
      <c r="B100" s="216" t="s">
        <v>110</v>
      </c>
      <c r="C100" s="216" t="s">
        <v>309</v>
      </c>
      <c r="D100" s="216">
        <v>2.7912019645238102</v>
      </c>
      <c r="E100" s="216" t="s">
        <v>112</v>
      </c>
      <c r="F100" s="216" t="s">
        <v>310</v>
      </c>
      <c r="G100" s="216">
        <v>0.86599271166666703</v>
      </c>
      <c r="H100" s="216" t="str">
        <f t="shared" si="1"/>
        <v>Q3 2023</v>
      </c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  <c r="S100" s="219"/>
    </row>
    <row r="101" spans="1:22" x14ac:dyDescent="0.25">
      <c r="A101" s="216" t="s">
        <v>308</v>
      </c>
      <c r="B101" s="216" t="s">
        <v>110</v>
      </c>
      <c r="C101" s="216" t="s">
        <v>311</v>
      </c>
      <c r="D101" s="216">
        <v>2.4825578438</v>
      </c>
      <c r="E101" s="216" t="s">
        <v>112</v>
      </c>
      <c r="F101" s="216" t="s">
        <v>312</v>
      </c>
      <c r="G101" s="216">
        <v>0.633035315471698</v>
      </c>
      <c r="H101" s="216" t="str">
        <f t="shared" si="1"/>
        <v>Q4 2023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19"/>
      <c r="S101" s="219"/>
    </row>
    <row r="102" spans="1:22" x14ac:dyDescent="0.25">
      <c r="A102" s="216" t="s">
        <v>310</v>
      </c>
      <c r="B102" s="216" t="s">
        <v>110</v>
      </c>
      <c r="C102" s="216" t="s">
        <v>313</v>
      </c>
      <c r="D102" s="216">
        <v>2.2718729778723401</v>
      </c>
      <c r="E102" s="216" t="s">
        <v>112</v>
      </c>
      <c r="F102" s="216" t="s">
        <v>314</v>
      </c>
      <c r="G102" s="216">
        <v>0.65765625916666703</v>
      </c>
      <c r="H102" s="216" t="str">
        <f t="shared" si="1"/>
        <v>Q1 2024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19"/>
      <c r="S102" s="219"/>
    </row>
    <row r="103" spans="1:22" x14ac:dyDescent="0.25">
      <c r="A103" s="216" t="s">
        <v>312</v>
      </c>
      <c r="B103" s="216" t="s">
        <v>110</v>
      </c>
      <c r="C103" s="216" t="s">
        <v>315</v>
      </c>
      <c r="D103" s="216">
        <v>2.0694209946938802</v>
      </c>
      <c r="E103" s="216" t="s">
        <v>112</v>
      </c>
      <c r="F103" s="216" t="s">
        <v>316</v>
      </c>
      <c r="G103" s="216">
        <v>0.99904838553571396</v>
      </c>
      <c r="H103" s="216" t="str">
        <f t="shared" si="1"/>
        <v>Q2 2024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19"/>
      <c r="S103" s="219"/>
    </row>
    <row r="104" spans="1:22" x14ac:dyDescent="0.25">
      <c r="A104" s="216" t="s">
        <v>314</v>
      </c>
      <c r="B104" s="216" t="s">
        <v>110</v>
      </c>
      <c r="C104" s="216" t="s">
        <v>317</v>
      </c>
      <c r="D104" s="216">
        <v>2.06994330545455</v>
      </c>
      <c r="E104" s="216" t="s">
        <v>112</v>
      </c>
      <c r="F104" s="216" t="s">
        <v>318</v>
      </c>
      <c r="G104" s="216">
        <v>1.18909011</v>
      </c>
      <c r="H104" s="216" t="str">
        <f t="shared" si="1"/>
        <v>Q3 2024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19"/>
      <c r="S104" s="219"/>
    </row>
    <row r="105" spans="1:22" x14ac:dyDescent="0.25">
      <c r="A105" s="216" t="s">
        <v>316</v>
      </c>
      <c r="B105" s="216" t="s">
        <v>110</v>
      </c>
      <c r="C105" s="216" t="s">
        <v>319</v>
      </c>
      <c r="D105" s="216">
        <v>1.9546583076087001</v>
      </c>
      <c r="E105" s="216" t="s">
        <v>112</v>
      </c>
      <c r="F105" s="216" t="s">
        <v>320</v>
      </c>
      <c r="G105" s="216">
        <v>1.11881323520833</v>
      </c>
      <c r="H105" s="216" t="str">
        <f t="shared" si="1"/>
        <v>Q4 2024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19"/>
      <c r="S105" s="219"/>
    </row>
    <row r="106" spans="1:22" x14ac:dyDescent="0.25">
      <c r="A106" s="216" t="s">
        <v>318</v>
      </c>
      <c r="B106" s="216" t="s">
        <v>110</v>
      </c>
      <c r="C106" s="216" t="s">
        <v>321</v>
      </c>
      <c r="D106" s="216">
        <v>1.98302340530612</v>
      </c>
      <c r="E106" s="216" t="s">
        <v>112</v>
      </c>
      <c r="F106" s="216" t="s">
        <v>322</v>
      </c>
      <c r="G106" s="216">
        <v>0.97771697351851805</v>
      </c>
      <c r="H106" s="216" t="str">
        <f t="shared" si="1"/>
        <v>Q1 2025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19"/>
      <c r="S106" s="219"/>
    </row>
    <row r="107" spans="1:22" x14ac:dyDescent="0.25">
      <c r="A107" s="216" t="s">
        <v>320</v>
      </c>
      <c r="B107" s="216" t="s">
        <v>110</v>
      </c>
      <c r="C107" s="216" t="s">
        <v>323</v>
      </c>
      <c r="D107" s="216">
        <v>1.98176756906977</v>
      </c>
      <c r="E107" s="216" t="s">
        <v>112</v>
      </c>
      <c r="F107" s="216" t="s">
        <v>324</v>
      </c>
      <c r="G107" s="216">
        <v>0.87216928250000003</v>
      </c>
      <c r="H107" s="216" t="str">
        <f t="shared" si="1"/>
        <v>Q2 2025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19"/>
      <c r="S107" s="219"/>
    </row>
    <row r="108" spans="1:22" x14ac:dyDescent="0.25">
      <c r="A108" s="216" t="s">
        <v>322</v>
      </c>
      <c r="B108" s="216" t="s">
        <v>110</v>
      </c>
      <c r="C108" s="216" t="s">
        <v>325</v>
      </c>
      <c r="D108" s="216">
        <v>1.8226857182051299</v>
      </c>
      <c r="E108" s="216" t="s">
        <v>112</v>
      </c>
      <c r="F108" s="216" t="s">
        <v>326</v>
      </c>
      <c r="G108" s="216">
        <v>0.66998313195652204</v>
      </c>
      <c r="H108" s="216" t="str">
        <f t="shared" si="1"/>
        <v>Q3 2025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19"/>
      <c r="S108" s="219"/>
      <c r="V108" s="235"/>
    </row>
    <row r="109" spans="1:22" x14ac:dyDescent="0.25">
      <c r="A109" s="216" t="s">
        <v>324</v>
      </c>
      <c r="B109" s="216" t="s">
        <v>110</v>
      </c>
      <c r="C109" s="216" t="s">
        <v>327</v>
      </c>
      <c r="D109" s="216">
        <v>1.7998094497618999</v>
      </c>
      <c r="E109" s="216" t="s">
        <v>112</v>
      </c>
      <c r="F109" s="216" t="s">
        <v>328</v>
      </c>
      <c r="G109" s="216">
        <v>0.96962377557692303</v>
      </c>
      <c r="H109" s="216" t="str">
        <f t="shared" si="1"/>
        <v>Q4 2025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19"/>
      <c r="S109" s="219"/>
    </row>
    <row r="110" spans="1:22" x14ac:dyDescent="0.25">
      <c r="A110" s="216" t="s">
        <v>326</v>
      </c>
      <c r="B110" s="216" t="s">
        <v>110</v>
      </c>
      <c r="C110" s="216" t="s">
        <v>329</v>
      </c>
      <c r="D110" s="216">
        <v>1.87408931897959</v>
      </c>
      <c r="E110" s="216" t="s">
        <v>112</v>
      </c>
      <c r="F110" s="216" t="s">
        <v>330</v>
      </c>
      <c r="G110" s="217">
        <v>1.23522431563636</v>
      </c>
      <c r="H110" s="216" t="str">
        <f t="shared" si="1"/>
        <v>Q1 2026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19"/>
      <c r="S110" s="219"/>
    </row>
    <row r="111" spans="1:22" x14ac:dyDescent="0.25">
      <c r="A111" s="216" t="s">
        <v>328</v>
      </c>
      <c r="B111" s="216" t="s">
        <v>110</v>
      </c>
      <c r="C111" s="216" t="s">
        <v>331</v>
      </c>
      <c r="D111" s="216">
        <v>2.3922812692857098</v>
      </c>
      <c r="E111" s="216" t="s">
        <v>112</v>
      </c>
      <c r="F111" s="216" t="s">
        <v>332</v>
      </c>
      <c r="G111" s="217">
        <v>0.95633615000000005</v>
      </c>
      <c r="H111" s="216" t="str">
        <f t="shared" si="1"/>
        <v>Q2 2026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19"/>
      <c r="S111" s="219"/>
    </row>
    <row r="112" spans="1:22" x14ac:dyDescent="0.25">
      <c r="H112" s="219"/>
      <c r="I112" s="220"/>
      <c r="J112" s="220"/>
      <c r="K112" s="220"/>
      <c r="L112" s="220"/>
      <c r="M112" s="220"/>
      <c r="N112" s="220"/>
      <c r="O112" s="220"/>
      <c r="P112" s="220"/>
      <c r="Q112" s="220"/>
      <c r="R112" s="219"/>
      <c r="S112" s="219"/>
    </row>
    <row r="113" spans="8:19" x14ac:dyDescent="0.25">
      <c r="H113" s="219"/>
      <c r="I113" s="220"/>
      <c r="J113" s="220"/>
      <c r="K113" s="220"/>
      <c r="L113" s="220"/>
      <c r="M113" s="220"/>
      <c r="N113" s="220"/>
      <c r="O113" s="220"/>
      <c r="P113" s="220"/>
      <c r="Q113" s="220"/>
      <c r="R113" s="219"/>
      <c r="S113" s="219"/>
    </row>
    <row r="114" spans="8:19" x14ac:dyDescent="0.25">
      <c r="H114" s="219"/>
      <c r="I114" s="220"/>
      <c r="J114" s="220"/>
      <c r="K114" s="220"/>
      <c r="L114" s="220"/>
      <c r="M114" s="220"/>
      <c r="N114" s="220"/>
      <c r="O114" s="220"/>
      <c r="P114" s="220"/>
      <c r="Q114" s="220"/>
      <c r="R114" s="219"/>
      <c r="S114" s="219"/>
    </row>
    <row r="115" spans="8:19" x14ac:dyDescent="0.25">
      <c r="H115" s="219"/>
      <c r="I115" s="220"/>
      <c r="J115" s="220"/>
      <c r="K115" s="220"/>
      <c r="L115" s="220"/>
      <c r="M115" s="220"/>
      <c r="N115" s="220"/>
      <c r="O115" s="220"/>
      <c r="P115" s="220"/>
      <c r="Q115" s="220"/>
      <c r="R115" s="219"/>
      <c r="S115" s="219"/>
    </row>
    <row r="116" spans="8:19" x14ac:dyDescent="0.25">
      <c r="H116" s="219"/>
      <c r="I116" s="220"/>
      <c r="J116" s="220"/>
      <c r="K116" s="220"/>
      <c r="L116" s="220"/>
      <c r="M116" s="220"/>
      <c r="N116" s="220"/>
      <c r="O116" s="220"/>
      <c r="P116" s="220"/>
      <c r="Q116" s="220"/>
      <c r="R116" s="219"/>
      <c r="S116" s="219"/>
    </row>
    <row r="117" spans="8:19" x14ac:dyDescent="0.25">
      <c r="H117" s="219"/>
      <c r="I117" s="219"/>
      <c r="J117" s="219"/>
      <c r="K117" s="219"/>
      <c r="L117" s="219"/>
      <c r="M117" s="219"/>
      <c r="N117" s="219"/>
      <c r="O117" s="219"/>
      <c r="P117" s="219"/>
      <c r="Q117" s="219"/>
      <c r="R117" s="219"/>
      <c r="S117" s="219"/>
    </row>
    <row r="118" spans="8:19" x14ac:dyDescent="0.25">
      <c r="H118" s="219"/>
      <c r="I118" s="219"/>
      <c r="J118" s="219"/>
      <c r="K118" s="219"/>
      <c r="L118" s="219"/>
      <c r="M118" s="219"/>
      <c r="N118" s="219"/>
      <c r="O118" s="219"/>
      <c r="P118" s="219"/>
      <c r="Q118" s="219"/>
      <c r="R118" s="219"/>
      <c r="S118" s="219"/>
    </row>
    <row r="119" spans="8:19" x14ac:dyDescent="0.25"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</row>
    <row r="120" spans="8:19" x14ac:dyDescent="0.25">
      <c r="H120" s="219"/>
      <c r="I120" s="219"/>
      <c r="J120" s="219"/>
      <c r="K120" s="219"/>
      <c r="L120" s="219"/>
      <c r="M120" s="219"/>
      <c r="N120" s="219"/>
      <c r="O120" s="219"/>
      <c r="P120" s="219"/>
      <c r="Q120" s="219"/>
      <c r="R120" s="219"/>
      <c r="S120" s="219"/>
    </row>
  </sheetData>
  <pageMargins left="0.7" right="0.7" top="0.75" bottom="0.75" header="0.3" footer="0.3"/>
  <headerFooter>
    <oddHeader>&amp;R&amp;"Arial"&amp;10&amp;K000000 ECB-RESTRICTED&amp;1#_x000D_</oddHead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4653-EF05-4B09-8FD2-C133DFAA5092}">
  <dimension ref="A1:P111"/>
  <sheetViews>
    <sheetView showGridLines="0" topLeftCell="A2" zoomScaleNormal="100" workbookViewId="0">
      <selection activeCell="P35" sqref="P35"/>
    </sheetView>
  </sheetViews>
  <sheetFormatPr defaultColWidth="9.33203125" defaultRowHeight="15" x14ac:dyDescent="0.25"/>
  <cols>
    <col min="1" max="16384" width="9.33203125" style="216"/>
  </cols>
  <sheetData>
    <row r="1" spans="1:8" x14ac:dyDescent="0.25">
      <c r="A1" s="216" t="s">
        <v>105</v>
      </c>
      <c r="B1" s="216" t="s">
        <v>106</v>
      </c>
      <c r="C1" s="216" t="s">
        <v>107</v>
      </c>
      <c r="D1" s="216" t="s">
        <v>108</v>
      </c>
      <c r="E1" s="216" t="s">
        <v>106</v>
      </c>
      <c r="F1" s="216" t="s">
        <v>107</v>
      </c>
      <c r="G1" s="216" t="s">
        <v>108</v>
      </c>
    </row>
    <row r="2" spans="1:8" x14ac:dyDescent="0.25">
      <c r="A2" s="216" t="s">
        <v>109</v>
      </c>
      <c r="B2" s="216" t="s">
        <v>333</v>
      </c>
      <c r="C2" s="216" t="s">
        <v>121</v>
      </c>
      <c r="D2" s="216">
        <v>1.5009836065573801</v>
      </c>
      <c r="E2" s="216" t="s">
        <v>334</v>
      </c>
      <c r="F2" s="216" t="s">
        <v>122</v>
      </c>
      <c r="G2" s="216">
        <v>2.4969999999999999</v>
      </c>
      <c r="H2" s="216" t="str">
        <f t="shared" ref="H2:H65" si="0">_xlfn.CONCAT(RIGHT(A2,2)," ",LEFT(A2,4))</f>
        <v>Q1 1999</v>
      </c>
    </row>
    <row r="3" spans="1:8" x14ac:dyDescent="0.25">
      <c r="A3" s="216" t="s">
        <v>114</v>
      </c>
      <c r="B3" s="216" t="s">
        <v>333</v>
      </c>
      <c r="C3" s="216" t="s">
        <v>123</v>
      </c>
      <c r="D3" s="216">
        <v>1.6569642857142901</v>
      </c>
      <c r="E3" s="216" t="s">
        <v>334</v>
      </c>
      <c r="F3" s="216" t="s">
        <v>124</v>
      </c>
      <c r="G3" s="216">
        <v>2.5434545454545501</v>
      </c>
      <c r="H3" s="216" t="str">
        <f t="shared" si="0"/>
        <v>Q2 1999</v>
      </c>
    </row>
    <row r="4" spans="1:8" x14ac:dyDescent="0.25">
      <c r="A4" s="216" t="s">
        <v>113</v>
      </c>
      <c r="B4" s="216" t="s">
        <v>333</v>
      </c>
      <c r="C4" s="216" t="s">
        <v>125</v>
      </c>
      <c r="D4" s="216">
        <v>1.6710869565217401</v>
      </c>
      <c r="E4" s="216" t="s">
        <v>334</v>
      </c>
      <c r="F4" s="216" t="s">
        <v>126</v>
      </c>
      <c r="G4" s="216">
        <v>2.6668888888888902</v>
      </c>
      <c r="H4" s="216" t="str">
        <f t="shared" si="0"/>
        <v>Q3 1999</v>
      </c>
    </row>
    <row r="5" spans="1:8" x14ac:dyDescent="0.25">
      <c r="A5" s="216" t="s">
        <v>116</v>
      </c>
      <c r="B5" s="216" t="s">
        <v>333</v>
      </c>
      <c r="C5" s="216" t="s">
        <v>127</v>
      </c>
      <c r="D5" s="216">
        <v>1.7060784313725501</v>
      </c>
      <c r="E5" s="216" t="s">
        <v>334</v>
      </c>
      <c r="F5" s="216" t="s">
        <v>128</v>
      </c>
      <c r="G5" s="216">
        <v>2.7448979591836702</v>
      </c>
      <c r="H5" s="216" t="str">
        <f t="shared" si="0"/>
        <v>Q4 1999</v>
      </c>
    </row>
    <row r="6" spans="1:8" x14ac:dyDescent="0.25">
      <c r="A6" s="216" t="s">
        <v>118</v>
      </c>
      <c r="B6" s="216" t="s">
        <v>333</v>
      </c>
      <c r="C6" s="216" t="s">
        <v>129</v>
      </c>
      <c r="D6" s="216">
        <v>1.7085454545454499</v>
      </c>
      <c r="E6" s="216" t="s">
        <v>334</v>
      </c>
      <c r="F6" s="216" t="s">
        <v>130</v>
      </c>
      <c r="G6" s="216">
        <v>2.8642307692307698</v>
      </c>
      <c r="H6" s="216" t="str">
        <f t="shared" si="0"/>
        <v>Q1 2000</v>
      </c>
    </row>
    <row r="7" spans="1:8" x14ac:dyDescent="0.25">
      <c r="A7" s="216" t="s">
        <v>120</v>
      </c>
      <c r="B7" s="216" t="s">
        <v>333</v>
      </c>
      <c r="C7" s="216" t="s">
        <v>131</v>
      </c>
      <c r="D7" s="216">
        <v>1.76207547169811</v>
      </c>
      <c r="E7" s="216" t="s">
        <v>334</v>
      </c>
      <c r="F7" s="216" t="s">
        <v>132</v>
      </c>
      <c r="G7" s="216">
        <v>2.9242307692307699</v>
      </c>
      <c r="H7" s="216" t="str">
        <f t="shared" si="0"/>
        <v>Q2 2000</v>
      </c>
    </row>
    <row r="8" spans="1:8" x14ac:dyDescent="0.25">
      <c r="A8" s="216" t="s">
        <v>122</v>
      </c>
      <c r="B8" s="216" t="s">
        <v>333</v>
      </c>
      <c r="C8" s="216" t="s">
        <v>133</v>
      </c>
      <c r="D8" s="216">
        <v>1.80325581395349</v>
      </c>
      <c r="E8" s="216" t="s">
        <v>334</v>
      </c>
      <c r="F8" s="216" t="s">
        <v>134</v>
      </c>
      <c r="G8" s="216">
        <v>2.9669485249999998</v>
      </c>
      <c r="H8" s="216" t="str">
        <f t="shared" si="0"/>
        <v>Q3 2000</v>
      </c>
    </row>
    <row r="9" spans="1:8" x14ac:dyDescent="0.25">
      <c r="A9" s="216" t="s">
        <v>124</v>
      </c>
      <c r="B9" s="216" t="s">
        <v>333</v>
      </c>
      <c r="C9" s="216" t="s">
        <v>135</v>
      </c>
      <c r="D9" s="216">
        <v>1.76745762711864</v>
      </c>
      <c r="E9" s="216" t="s">
        <v>334</v>
      </c>
      <c r="F9" s="216" t="s">
        <v>136</v>
      </c>
      <c r="G9" s="216">
        <v>2.87509433962264</v>
      </c>
      <c r="H9" s="216" t="str">
        <f t="shared" si="0"/>
        <v>Q4 2000</v>
      </c>
    </row>
    <row r="10" spans="1:8" x14ac:dyDescent="0.25">
      <c r="A10" s="216" t="s">
        <v>126</v>
      </c>
      <c r="B10" s="216" t="s">
        <v>333</v>
      </c>
      <c r="C10" s="216" t="s">
        <v>137</v>
      </c>
      <c r="D10" s="216">
        <v>1.74327272727273</v>
      </c>
      <c r="E10" s="216" t="s">
        <v>334</v>
      </c>
      <c r="F10" s="216" t="s">
        <v>138</v>
      </c>
      <c r="G10" s="216">
        <v>2.7257692307692301</v>
      </c>
      <c r="H10" s="216" t="str">
        <f t="shared" si="0"/>
        <v>Q1 2001</v>
      </c>
    </row>
    <row r="11" spans="1:8" x14ac:dyDescent="0.25">
      <c r="A11" s="216" t="s">
        <v>128</v>
      </c>
      <c r="B11" s="216" t="s">
        <v>333</v>
      </c>
      <c r="C11" s="216" t="s">
        <v>139</v>
      </c>
      <c r="D11" s="216">
        <v>1.81788461538462</v>
      </c>
      <c r="E11" s="216" t="s">
        <v>334</v>
      </c>
      <c r="F11" s="216" t="s">
        <v>140</v>
      </c>
      <c r="G11" s="216">
        <v>2.7724528301886799</v>
      </c>
      <c r="H11" s="216" t="str">
        <f t="shared" si="0"/>
        <v>Q2 2001</v>
      </c>
    </row>
    <row r="12" spans="1:8" x14ac:dyDescent="0.25">
      <c r="A12" s="216" t="s">
        <v>130</v>
      </c>
      <c r="B12" s="216" t="s">
        <v>333</v>
      </c>
      <c r="C12" s="216" t="s">
        <v>141</v>
      </c>
      <c r="D12" s="216">
        <v>1.7722222222222199</v>
      </c>
      <c r="E12" s="216" t="s">
        <v>334</v>
      </c>
      <c r="F12" s="216" t="s">
        <v>142</v>
      </c>
      <c r="G12" s="216">
        <v>2.5628571428571401</v>
      </c>
      <c r="H12" s="216" t="str">
        <f t="shared" si="0"/>
        <v>Q3 2001</v>
      </c>
    </row>
    <row r="13" spans="1:8" x14ac:dyDescent="0.25">
      <c r="A13" s="216" t="s">
        <v>132</v>
      </c>
      <c r="B13" s="216" t="s">
        <v>333</v>
      </c>
      <c r="C13" s="216" t="s">
        <v>143</v>
      </c>
      <c r="D13" s="216">
        <v>1.8147727272727301</v>
      </c>
      <c r="E13" s="216" t="s">
        <v>334</v>
      </c>
      <c r="F13" s="216" t="s">
        <v>144</v>
      </c>
      <c r="G13" s="216">
        <v>2.4802325581395301</v>
      </c>
      <c r="H13" s="216" t="str">
        <f t="shared" si="0"/>
        <v>Q4 2001</v>
      </c>
    </row>
    <row r="14" spans="1:8" x14ac:dyDescent="0.25">
      <c r="A14" s="216" t="s">
        <v>134</v>
      </c>
      <c r="B14" s="216" t="s">
        <v>333</v>
      </c>
      <c r="C14" s="216" t="s">
        <v>145</v>
      </c>
      <c r="D14" s="216">
        <v>1.843</v>
      </c>
      <c r="E14" s="216" t="s">
        <v>334</v>
      </c>
      <c r="F14" s="216" t="s">
        <v>146</v>
      </c>
      <c r="G14" s="216">
        <v>2.6333333333333302</v>
      </c>
      <c r="H14" s="216" t="str">
        <f t="shared" si="0"/>
        <v>Q1 2002</v>
      </c>
    </row>
    <row r="15" spans="1:8" x14ac:dyDescent="0.25">
      <c r="A15" s="216" t="s">
        <v>136</v>
      </c>
      <c r="B15" s="216" t="s">
        <v>333</v>
      </c>
      <c r="C15" s="216" t="s">
        <v>147</v>
      </c>
      <c r="D15" s="216">
        <v>1.9063829787233999</v>
      </c>
      <c r="E15" s="216" t="s">
        <v>334</v>
      </c>
      <c r="F15" s="216" t="s">
        <v>148</v>
      </c>
      <c r="G15" s="216">
        <v>2.5803921568627399</v>
      </c>
      <c r="H15" s="216" t="str">
        <f t="shared" si="0"/>
        <v>Q2 2002</v>
      </c>
    </row>
    <row r="16" spans="1:8" x14ac:dyDescent="0.25">
      <c r="A16" s="216" t="s">
        <v>138</v>
      </c>
      <c r="B16" s="216" t="s">
        <v>333</v>
      </c>
      <c r="C16" s="216" t="s">
        <v>149</v>
      </c>
      <c r="D16" s="216">
        <v>1.85113636363636</v>
      </c>
      <c r="E16" s="216" t="s">
        <v>334</v>
      </c>
      <c r="F16" s="216" t="s">
        <v>150</v>
      </c>
      <c r="G16" s="216">
        <v>2.5297619047619002</v>
      </c>
      <c r="H16" s="216" t="str">
        <f t="shared" si="0"/>
        <v>Q3 2002</v>
      </c>
    </row>
    <row r="17" spans="1:8" x14ac:dyDescent="0.25">
      <c r="A17" s="216" t="s">
        <v>140</v>
      </c>
      <c r="B17" s="216" t="s">
        <v>333</v>
      </c>
      <c r="C17" s="216" t="s">
        <v>151</v>
      </c>
      <c r="D17" s="216">
        <v>1.85113636363636</v>
      </c>
      <c r="E17" s="216" t="s">
        <v>334</v>
      </c>
      <c r="F17" s="216" t="s">
        <v>152</v>
      </c>
      <c r="G17" s="216">
        <v>2.5113636363636398</v>
      </c>
      <c r="H17" s="216" t="str">
        <f t="shared" si="0"/>
        <v>Q4 2002</v>
      </c>
    </row>
    <row r="18" spans="1:8" x14ac:dyDescent="0.25">
      <c r="A18" s="216" t="s">
        <v>142</v>
      </c>
      <c r="B18" s="216" t="s">
        <v>333</v>
      </c>
      <c r="C18" s="216" t="s">
        <v>153</v>
      </c>
      <c r="D18" s="216">
        <v>1.81376884392157</v>
      </c>
      <c r="E18" s="216" t="s">
        <v>334</v>
      </c>
      <c r="F18" s="216" t="s">
        <v>154</v>
      </c>
      <c r="G18" s="216">
        <v>2.3565983916326498</v>
      </c>
      <c r="H18" s="216" t="str">
        <f t="shared" si="0"/>
        <v>Q1 2003</v>
      </c>
    </row>
    <row r="19" spans="1:8" x14ac:dyDescent="0.25">
      <c r="A19" s="216" t="s">
        <v>144</v>
      </c>
      <c r="B19" s="216" t="s">
        <v>333</v>
      </c>
      <c r="C19" s="216" t="s">
        <v>155</v>
      </c>
      <c r="D19" s="216">
        <v>1.70714285714286</v>
      </c>
      <c r="E19" s="216" t="s">
        <v>334</v>
      </c>
      <c r="F19" s="216" t="s">
        <v>156</v>
      </c>
      <c r="G19" s="216">
        <v>2.3457446808510598</v>
      </c>
      <c r="H19" s="216" t="str">
        <f t="shared" si="0"/>
        <v>Q2 2003</v>
      </c>
    </row>
    <row r="20" spans="1:8" x14ac:dyDescent="0.25">
      <c r="A20" s="216" t="s">
        <v>146</v>
      </c>
      <c r="B20" s="216" t="s">
        <v>333</v>
      </c>
      <c r="C20" s="216" t="s">
        <v>157</v>
      </c>
      <c r="D20" s="216">
        <v>1.72042743536585</v>
      </c>
      <c r="E20" s="216" t="s">
        <v>334</v>
      </c>
      <c r="F20" s="216" t="s">
        <v>158</v>
      </c>
      <c r="G20" s="216">
        <v>2.1376414302439</v>
      </c>
      <c r="H20" s="216" t="str">
        <f t="shared" si="0"/>
        <v>Q3 2003</v>
      </c>
    </row>
    <row r="21" spans="1:8" x14ac:dyDescent="0.25">
      <c r="A21" s="216" t="s">
        <v>148</v>
      </c>
      <c r="B21" s="216" t="s">
        <v>333</v>
      </c>
      <c r="C21" s="216" t="s">
        <v>159</v>
      </c>
      <c r="D21" s="216">
        <v>1.81153189744681</v>
      </c>
      <c r="E21" s="216" t="s">
        <v>334</v>
      </c>
      <c r="F21" s="216" t="s">
        <v>160</v>
      </c>
      <c r="G21" s="216">
        <v>2.2226749904444398</v>
      </c>
      <c r="H21" s="216" t="str">
        <f t="shared" si="0"/>
        <v>Q4 2003</v>
      </c>
    </row>
    <row r="22" spans="1:8" x14ac:dyDescent="0.25">
      <c r="A22" s="216" t="s">
        <v>150</v>
      </c>
      <c r="B22" s="216" t="s">
        <v>333</v>
      </c>
      <c r="C22" s="216" t="s">
        <v>161</v>
      </c>
      <c r="D22" s="216">
        <v>1.8018867924528299</v>
      </c>
      <c r="E22" s="216" t="s">
        <v>334</v>
      </c>
      <c r="F22" s="216" t="s">
        <v>162</v>
      </c>
      <c r="G22" s="216">
        <v>2.2749999999999999</v>
      </c>
      <c r="H22" s="216" t="str">
        <f t="shared" si="0"/>
        <v>Q1 2004</v>
      </c>
    </row>
    <row r="23" spans="1:8" x14ac:dyDescent="0.25">
      <c r="A23" s="216" t="s">
        <v>152</v>
      </c>
      <c r="B23" s="216" t="s">
        <v>333</v>
      </c>
      <c r="C23" s="216" t="s">
        <v>163</v>
      </c>
      <c r="D23" s="216">
        <v>1.84664640773585</v>
      </c>
      <c r="E23" s="216" t="s">
        <v>334</v>
      </c>
      <c r="F23" s="216" t="s">
        <v>164</v>
      </c>
      <c r="G23" s="216">
        <v>2.2308027328070201</v>
      </c>
      <c r="H23" s="216" t="str">
        <f t="shared" si="0"/>
        <v>Q2 2004</v>
      </c>
    </row>
    <row r="24" spans="1:8" x14ac:dyDescent="0.25">
      <c r="A24" s="216" t="s">
        <v>154</v>
      </c>
      <c r="B24" s="216" t="s">
        <v>333</v>
      </c>
      <c r="C24" s="216" t="s">
        <v>165</v>
      </c>
      <c r="D24" s="216">
        <v>1.87045454545455</v>
      </c>
      <c r="E24" s="216" t="s">
        <v>334</v>
      </c>
      <c r="F24" s="216" t="s">
        <v>166</v>
      </c>
      <c r="G24" s="216">
        <v>2.2652399999999999</v>
      </c>
      <c r="H24" s="216" t="str">
        <f t="shared" si="0"/>
        <v>Q3 2004</v>
      </c>
    </row>
    <row r="25" spans="1:8" x14ac:dyDescent="0.25">
      <c r="A25" s="216" t="s">
        <v>156</v>
      </c>
      <c r="B25" s="216" t="s">
        <v>333</v>
      </c>
      <c r="C25" s="216" t="s">
        <v>167</v>
      </c>
      <c r="D25" s="216">
        <v>1.8445652173913001</v>
      </c>
      <c r="E25" s="216" t="s">
        <v>334</v>
      </c>
      <c r="F25" s="216" t="s">
        <v>168</v>
      </c>
      <c r="G25" s="216">
        <v>2.1781659574468102</v>
      </c>
      <c r="H25" s="216" t="str">
        <f t="shared" si="0"/>
        <v>Q4 2004</v>
      </c>
    </row>
    <row r="26" spans="1:8" x14ac:dyDescent="0.25">
      <c r="A26" s="216" t="s">
        <v>158</v>
      </c>
      <c r="B26" s="216" t="s">
        <v>333</v>
      </c>
      <c r="C26" s="216" t="s">
        <v>169</v>
      </c>
      <c r="D26" s="216">
        <v>1.7870548171153799</v>
      </c>
      <c r="E26" s="216" t="s">
        <v>334</v>
      </c>
      <c r="F26" s="216" t="s">
        <v>170</v>
      </c>
      <c r="G26" s="216">
        <v>2.1690274509803902</v>
      </c>
      <c r="H26" s="216" t="str">
        <f t="shared" si="0"/>
        <v>Q1 2005</v>
      </c>
    </row>
    <row r="27" spans="1:8" x14ac:dyDescent="0.25">
      <c r="A27" s="216" t="s">
        <v>160</v>
      </c>
      <c r="B27" s="216" t="s">
        <v>333</v>
      </c>
      <c r="C27" s="216" t="s">
        <v>171</v>
      </c>
      <c r="D27" s="216">
        <v>1.80077</v>
      </c>
      <c r="E27" s="216" t="s">
        <v>334</v>
      </c>
      <c r="F27" s="216" t="s">
        <v>172</v>
      </c>
      <c r="G27" s="216">
        <v>2.0501092592592598</v>
      </c>
      <c r="H27" s="216" t="str">
        <f t="shared" si="0"/>
        <v>Q2 2005</v>
      </c>
    </row>
    <row r="28" spans="1:8" x14ac:dyDescent="0.25">
      <c r="A28" s="216" t="s">
        <v>162</v>
      </c>
      <c r="B28" s="216" t="s">
        <v>333</v>
      </c>
      <c r="C28" s="216" t="s">
        <v>173</v>
      </c>
      <c r="D28" s="216">
        <v>1.8038461538461501</v>
      </c>
      <c r="E28" s="216" t="s">
        <v>334</v>
      </c>
      <c r="F28" s="216" t="s">
        <v>174</v>
      </c>
      <c r="G28" s="216">
        <v>1.9980555555555599</v>
      </c>
      <c r="H28" s="216" t="str">
        <f t="shared" si="0"/>
        <v>Q3 2005</v>
      </c>
    </row>
    <row r="29" spans="1:8" x14ac:dyDescent="0.25">
      <c r="A29" s="216" t="s">
        <v>164</v>
      </c>
      <c r="B29" s="216" t="s">
        <v>333</v>
      </c>
      <c r="C29" s="216" t="s">
        <v>175</v>
      </c>
      <c r="D29" s="216">
        <v>1.8042857142857101</v>
      </c>
      <c r="E29" s="216" t="s">
        <v>334</v>
      </c>
      <c r="F29" s="216" t="s">
        <v>176</v>
      </c>
      <c r="G29" s="216">
        <v>2.0095121951219501</v>
      </c>
      <c r="H29" s="216" t="str">
        <f t="shared" si="0"/>
        <v>Q4 2005</v>
      </c>
    </row>
    <row r="30" spans="1:8" x14ac:dyDescent="0.25">
      <c r="A30" s="216" t="s">
        <v>166</v>
      </c>
      <c r="B30" s="216" t="s">
        <v>333</v>
      </c>
      <c r="C30" s="216" t="s">
        <v>177</v>
      </c>
      <c r="D30" s="216">
        <v>1.9203074141176499</v>
      </c>
      <c r="E30" s="216" t="s">
        <v>334</v>
      </c>
      <c r="F30" s="216" t="s">
        <v>178</v>
      </c>
      <c r="G30" s="216">
        <v>1.8765907183999999</v>
      </c>
      <c r="H30" s="216" t="str">
        <f t="shared" si="0"/>
        <v>Q1 2006</v>
      </c>
    </row>
    <row r="31" spans="1:8" x14ac:dyDescent="0.25">
      <c r="A31" s="216" t="s">
        <v>168</v>
      </c>
      <c r="B31" s="216" t="s">
        <v>333</v>
      </c>
      <c r="C31" s="216" t="s">
        <v>179</v>
      </c>
      <c r="D31" s="216">
        <v>1.8839653061224499</v>
      </c>
      <c r="E31" s="216" t="s">
        <v>334</v>
      </c>
      <c r="F31" s="216" t="s">
        <v>180</v>
      </c>
      <c r="G31" s="216">
        <v>1.80440642298756</v>
      </c>
      <c r="H31" s="216" t="str">
        <f t="shared" si="0"/>
        <v>Q2 2006</v>
      </c>
    </row>
    <row r="32" spans="1:8" x14ac:dyDescent="0.25">
      <c r="A32" s="216" t="s">
        <v>170</v>
      </c>
      <c r="B32" s="216" t="s">
        <v>333</v>
      </c>
      <c r="C32" s="216" t="s">
        <v>181</v>
      </c>
      <c r="D32" s="216">
        <v>1.90146341463415</v>
      </c>
      <c r="E32" s="216" t="s">
        <v>334</v>
      </c>
      <c r="F32" s="216" t="s">
        <v>182</v>
      </c>
      <c r="G32" s="216">
        <v>1.91012571428571</v>
      </c>
      <c r="H32" s="216" t="str">
        <f t="shared" si="0"/>
        <v>Q3 2006</v>
      </c>
    </row>
    <row r="33" spans="1:16" x14ac:dyDescent="0.25">
      <c r="A33" s="216" t="s">
        <v>172</v>
      </c>
      <c r="B33" s="216" t="s">
        <v>333</v>
      </c>
      <c r="C33" s="216" t="s">
        <v>183</v>
      </c>
      <c r="D33" s="216">
        <v>1.8770833333333301</v>
      </c>
      <c r="E33" s="216" t="s">
        <v>334</v>
      </c>
      <c r="F33" s="216" t="s">
        <v>184</v>
      </c>
      <c r="G33" s="216">
        <v>1.9665116279069801</v>
      </c>
      <c r="H33" s="216" t="str">
        <f t="shared" si="0"/>
        <v>Q4 2006</v>
      </c>
    </row>
    <row r="34" spans="1:16" x14ac:dyDescent="0.25">
      <c r="A34" s="216" t="s">
        <v>174</v>
      </c>
      <c r="B34" s="216" t="s">
        <v>333</v>
      </c>
      <c r="C34" s="216" t="s">
        <v>185</v>
      </c>
      <c r="D34" s="216">
        <v>1.87747568699143</v>
      </c>
      <c r="E34" s="216" t="s">
        <v>334</v>
      </c>
      <c r="F34" s="216" t="s">
        <v>186</v>
      </c>
      <c r="G34" s="216">
        <v>2.1360711004341102</v>
      </c>
      <c r="H34" s="216" t="str">
        <f t="shared" si="0"/>
        <v>Q1 2007</v>
      </c>
    </row>
    <row r="35" spans="1:16" x14ac:dyDescent="0.25">
      <c r="A35" s="216" t="s">
        <v>176</v>
      </c>
      <c r="B35" s="216" t="s">
        <v>333</v>
      </c>
      <c r="C35" s="216" t="s">
        <v>187</v>
      </c>
      <c r="D35" s="216">
        <v>1.9277173913043499</v>
      </c>
      <c r="E35" s="216" t="s">
        <v>334</v>
      </c>
      <c r="F35" s="216" t="s">
        <v>188</v>
      </c>
      <c r="G35" s="216">
        <v>2.25844373273525</v>
      </c>
      <c r="H35" s="216" t="str">
        <f t="shared" si="0"/>
        <v>Q2 2007</v>
      </c>
      <c r="P35" s="235"/>
    </row>
    <row r="36" spans="1:16" x14ac:dyDescent="0.25">
      <c r="A36" s="216" t="s">
        <v>178</v>
      </c>
      <c r="B36" s="216" t="s">
        <v>333</v>
      </c>
      <c r="C36" s="216" t="s">
        <v>189</v>
      </c>
      <c r="D36" s="216">
        <v>1.9547619047619</v>
      </c>
      <c r="E36" s="216" t="s">
        <v>334</v>
      </c>
      <c r="F36" s="216" t="s">
        <v>190</v>
      </c>
      <c r="G36" s="216">
        <v>2.2052631578947399</v>
      </c>
      <c r="H36" s="216" t="str">
        <f t="shared" si="0"/>
        <v>Q3 2007</v>
      </c>
    </row>
    <row r="37" spans="1:16" x14ac:dyDescent="0.25">
      <c r="A37" s="216" t="s">
        <v>180</v>
      </c>
      <c r="B37" s="216" t="s">
        <v>333</v>
      </c>
      <c r="C37" s="216" t="s">
        <v>191</v>
      </c>
      <c r="D37" s="216">
        <v>1.9282608695652199</v>
      </c>
      <c r="E37" s="216" t="s">
        <v>334</v>
      </c>
      <c r="F37" s="216" t="s">
        <v>192</v>
      </c>
      <c r="G37" s="216">
        <v>2.1722222222222198</v>
      </c>
      <c r="H37" s="216" t="str">
        <f t="shared" si="0"/>
        <v>Q4 2007</v>
      </c>
    </row>
    <row r="38" spans="1:16" x14ac:dyDescent="0.25">
      <c r="A38" s="216" t="s">
        <v>182</v>
      </c>
      <c r="B38" s="216" t="s">
        <v>333</v>
      </c>
      <c r="C38" s="216" t="s">
        <v>193</v>
      </c>
      <c r="D38" s="216">
        <v>1.9734315863666001</v>
      </c>
      <c r="E38" s="216" t="s">
        <v>334</v>
      </c>
      <c r="F38" s="216" t="s">
        <v>194</v>
      </c>
      <c r="G38" s="216">
        <v>2.08964327358937</v>
      </c>
      <c r="H38" s="216" t="str">
        <f t="shared" si="0"/>
        <v>Q1 2008</v>
      </c>
    </row>
    <row r="39" spans="1:16" x14ac:dyDescent="0.25">
      <c r="A39" s="216" t="s">
        <v>184</v>
      </c>
      <c r="B39" s="216" t="s">
        <v>333</v>
      </c>
      <c r="C39" s="216" t="s">
        <v>195</v>
      </c>
      <c r="D39" s="216">
        <v>2.0431818181818202</v>
      </c>
      <c r="E39" s="216" t="s">
        <v>334</v>
      </c>
      <c r="F39" s="216" t="s">
        <v>196</v>
      </c>
      <c r="G39" s="216">
        <v>1.86836734693878</v>
      </c>
      <c r="H39" s="216" t="str">
        <f t="shared" si="0"/>
        <v>Q2 2008</v>
      </c>
    </row>
    <row r="40" spans="1:16" x14ac:dyDescent="0.25">
      <c r="A40" s="216" t="s">
        <v>186</v>
      </c>
      <c r="B40" s="216" t="s">
        <v>333</v>
      </c>
      <c r="C40" s="216" t="s">
        <v>197</v>
      </c>
      <c r="D40" s="216">
        <v>2.10883720930233</v>
      </c>
      <c r="E40" s="216" t="s">
        <v>334</v>
      </c>
      <c r="F40" s="216" t="s">
        <v>198</v>
      </c>
      <c r="G40" s="216">
        <v>1.6816796682209001</v>
      </c>
      <c r="H40" s="216" t="str">
        <f t="shared" si="0"/>
        <v>Q3 2008</v>
      </c>
    </row>
    <row r="41" spans="1:16" x14ac:dyDescent="0.25">
      <c r="A41" s="216" t="s">
        <v>188</v>
      </c>
      <c r="B41" s="216" t="s">
        <v>333</v>
      </c>
      <c r="C41" s="216" t="s">
        <v>199</v>
      </c>
      <c r="D41" s="216">
        <v>1.9814395348837199</v>
      </c>
      <c r="E41" s="216" t="s">
        <v>334</v>
      </c>
      <c r="F41" s="216" t="s">
        <v>200</v>
      </c>
      <c r="G41" s="216">
        <v>1.24676012162996</v>
      </c>
      <c r="H41" s="216" t="str">
        <f t="shared" si="0"/>
        <v>Q4 2008</v>
      </c>
    </row>
    <row r="42" spans="1:16" x14ac:dyDescent="0.25">
      <c r="A42" s="216" t="s">
        <v>190</v>
      </c>
      <c r="B42" s="216" t="s">
        <v>333</v>
      </c>
      <c r="C42" s="216" t="s">
        <v>201</v>
      </c>
      <c r="D42" s="216">
        <v>1.70625</v>
      </c>
      <c r="E42" s="216" t="s">
        <v>334</v>
      </c>
      <c r="F42" s="216" t="s">
        <v>202</v>
      </c>
      <c r="G42" s="216">
        <v>0.87542499304175503</v>
      </c>
      <c r="H42" s="216" t="str">
        <f t="shared" si="0"/>
        <v>Q1 2009</v>
      </c>
    </row>
    <row r="43" spans="1:16" x14ac:dyDescent="0.25">
      <c r="A43" s="216" t="s">
        <v>192</v>
      </c>
      <c r="B43" s="216" t="s">
        <v>333</v>
      </c>
      <c r="C43" s="216" t="s">
        <v>203</v>
      </c>
      <c r="D43" s="216">
        <v>1.6156275</v>
      </c>
      <c r="E43" s="216" t="s">
        <v>334</v>
      </c>
      <c r="F43" s="216" t="s">
        <v>204</v>
      </c>
      <c r="G43" s="216">
        <v>0.922380434782609</v>
      </c>
      <c r="H43" s="216" t="str">
        <f t="shared" si="0"/>
        <v>Q2 2009</v>
      </c>
    </row>
    <row r="44" spans="1:16" x14ac:dyDescent="0.25">
      <c r="A44" s="216" t="s">
        <v>194</v>
      </c>
      <c r="B44" s="216" t="s">
        <v>333</v>
      </c>
      <c r="C44" s="216" t="s">
        <v>205</v>
      </c>
      <c r="D44" s="216">
        <v>1.5819512195122001</v>
      </c>
      <c r="E44" s="216" t="s">
        <v>334</v>
      </c>
      <c r="F44" s="216" t="s">
        <v>206</v>
      </c>
      <c r="G44" s="216">
        <v>1.26227536670582</v>
      </c>
      <c r="H44" s="216" t="str">
        <f t="shared" si="0"/>
        <v>Q3 2009</v>
      </c>
    </row>
    <row r="45" spans="1:16" x14ac:dyDescent="0.25">
      <c r="A45" s="216" t="s">
        <v>196</v>
      </c>
      <c r="B45" s="216" t="s">
        <v>333</v>
      </c>
      <c r="C45" s="216" t="s">
        <v>207</v>
      </c>
      <c r="D45" s="216">
        <v>1.6597012060465099</v>
      </c>
      <c r="E45" s="216" t="s">
        <v>334</v>
      </c>
      <c r="F45" s="216" t="s">
        <v>208</v>
      </c>
      <c r="G45" s="216">
        <v>1.62942775688889</v>
      </c>
      <c r="H45" s="216" t="str">
        <f t="shared" si="0"/>
        <v>Q4 2009</v>
      </c>
    </row>
    <row r="46" spans="1:16" x14ac:dyDescent="0.25">
      <c r="A46" s="216" t="s">
        <v>198</v>
      </c>
      <c r="B46" s="216" t="s">
        <v>333</v>
      </c>
      <c r="C46" s="216" t="s">
        <v>209</v>
      </c>
      <c r="D46" s="216">
        <v>1.6479057211999999</v>
      </c>
      <c r="E46" s="216" t="s">
        <v>334</v>
      </c>
      <c r="F46" s="216" t="s">
        <v>210</v>
      </c>
      <c r="G46" s="216">
        <v>1.6331051747655401</v>
      </c>
      <c r="H46" s="216" t="str">
        <f t="shared" si="0"/>
        <v>Q1 2010</v>
      </c>
    </row>
    <row r="47" spans="1:16" x14ac:dyDescent="0.25">
      <c r="A47" s="216" t="s">
        <v>200</v>
      </c>
      <c r="B47" s="216" t="s">
        <v>333</v>
      </c>
      <c r="C47" s="216" t="s">
        <v>211</v>
      </c>
      <c r="D47" s="216">
        <v>1.6506218974358999</v>
      </c>
      <c r="E47" s="216" t="s">
        <v>334</v>
      </c>
      <c r="F47" s="216" t="s">
        <v>212</v>
      </c>
      <c r="G47" s="216">
        <v>1.6442859813953501</v>
      </c>
      <c r="H47" s="216" t="str">
        <f t="shared" si="0"/>
        <v>Q2 2010</v>
      </c>
    </row>
    <row r="48" spans="1:16" x14ac:dyDescent="0.25">
      <c r="A48" s="216" t="s">
        <v>202</v>
      </c>
      <c r="B48" s="216" t="s">
        <v>333</v>
      </c>
      <c r="C48" s="216" t="s">
        <v>213</v>
      </c>
      <c r="D48" s="216">
        <v>1.6926027777777799</v>
      </c>
      <c r="E48" s="216" t="s">
        <v>334</v>
      </c>
      <c r="F48" s="216" t="s">
        <v>214</v>
      </c>
      <c r="G48" s="216">
        <v>1.4454126896149699</v>
      </c>
      <c r="H48" s="216" t="str">
        <f t="shared" si="0"/>
        <v>Q3 2010</v>
      </c>
    </row>
    <row r="49" spans="1:8" x14ac:dyDescent="0.25">
      <c r="A49" s="216" t="s">
        <v>204</v>
      </c>
      <c r="B49" s="216" t="s">
        <v>333</v>
      </c>
      <c r="C49" s="216" t="s">
        <v>215</v>
      </c>
      <c r="D49" s="216">
        <v>1.65235491032819</v>
      </c>
      <c r="E49" s="216" t="s">
        <v>334</v>
      </c>
      <c r="F49" s="216" t="s">
        <v>216</v>
      </c>
      <c r="G49" s="216">
        <v>1.6056568695711499</v>
      </c>
      <c r="H49" s="216" t="str">
        <f t="shared" si="0"/>
        <v>Q4 2010</v>
      </c>
    </row>
    <row r="50" spans="1:8" x14ac:dyDescent="0.25">
      <c r="A50" s="216" t="s">
        <v>206</v>
      </c>
      <c r="B50" s="216" t="s">
        <v>333</v>
      </c>
      <c r="C50" s="216" t="s">
        <v>217</v>
      </c>
      <c r="D50" s="216">
        <v>1.80207190451667</v>
      </c>
      <c r="E50" s="216" t="s">
        <v>334</v>
      </c>
      <c r="F50" s="216" t="s">
        <v>218</v>
      </c>
      <c r="G50" s="216">
        <v>1.7602973325847799</v>
      </c>
      <c r="H50" s="216" t="str">
        <f t="shared" si="0"/>
        <v>Q1 2011</v>
      </c>
    </row>
    <row r="51" spans="1:8" x14ac:dyDescent="0.25">
      <c r="A51" s="216" t="s">
        <v>208</v>
      </c>
      <c r="B51" s="216" t="s">
        <v>333</v>
      </c>
      <c r="C51" s="216" t="s">
        <v>219</v>
      </c>
      <c r="D51" s="216">
        <v>1.8525966166675001</v>
      </c>
      <c r="E51" s="216" t="s">
        <v>334</v>
      </c>
      <c r="F51" s="216" t="s">
        <v>220</v>
      </c>
      <c r="G51" s="216">
        <v>1.7628920646266699</v>
      </c>
      <c r="H51" s="216" t="str">
        <f t="shared" si="0"/>
        <v>Q2 2011</v>
      </c>
    </row>
    <row r="52" spans="1:8" x14ac:dyDescent="0.25">
      <c r="A52" s="216" t="s">
        <v>210</v>
      </c>
      <c r="B52" s="216" t="s">
        <v>333</v>
      </c>
      <c r="C52" s="216" t="s">
        <v>221</v>
      </c>
      <c r="D52" s="216">
        <v>1.92510279365</v>
      </c>
      <c r="E52" s="216" t="s">
        <v>334</v>
      </c>
      <c r="F52" s="216" t="s">
        <v>222</v>
      </c>
      <c r="G52" s="216">
        <v>1.8077730511371399</v>
      </c>
      <c r="H52" s="216" t="str">
        <f t="shared" si="0"/>
        <v>Q3 2011</v>
      </c>
    </row>
    <row r="53" spans="1:8" x14ac:dyDescent="0.25">
      <c r="A53" s="216" t="s">
        <v>212</v>
      </c>
      <c r="B53" s="216" t="s">
        <v>333</v>
      </c>
      <c r="C53" s="216" t="s">
        <v>223</v>
      </c>
      <c r="D53" s="216">
        <v>1.8310348504976699</v>
      </c>
      <c r="E53" s="216" t="s">
        <v>334</v>
      </c>
      <c r="F53" s="216" t="s">
        <v>224</v>
      </c>
      <c r="G53" s="216">
        <v>1.5031136052976199</v>
      </c>
      <c r="H53" s="216" t="str">
        <f t="shared" si="0"/>
        <v>Q4 2011</v>
      </c>
    </row>
    <row r="54" spans="1:8" x14ac:dyDescent="0.25">
      <c r="A54" s="216" t="s">
        <v>214</v>
      </c>
      <c r="B54" s="216" t="s">
        <v>333</v>
      </c>
      <c r="C54" s="216" t="s">
        <v>225</v>
      </c>
      <c r="D54" s="216">
        <v>1.7036451863347799</v>
      </c>
      <c r="E54" s="216" t="s">
        <v>334</v>
      </c>
      <c r="F54" s="216" t="s">
        <v>226</v>
      </c>
      <c r="G54" s="216">
        <v>1.1627234869404801</v>
      </c>
      <c r="H54" s="216" t="str">
        <f t="shared" si="0"/>
        <v>Q1 2012</v>
      </c>
    </row>
    <row r="55" spans="1:8" x14ac:dyDescent="0.25">
      <c r="A55" s="216" t="s">
        <v>216</v>
      </c>
      <c r="B55" s="216" t="s">
        <v>333</v>
      </c>
      <c r="C55" s="216" t="s">
        <v>227</v>
      </c>
      <c r="D55" s="216">
        <v>1.84194691586216</v>
      </c>
      <c r="E55" s="216" t="s">
        <v>334</v>
      </c>
      <c r="F55" s="216" t="s">
        <v>228</v>
      </c>
      <c r="G55" s="216">
        <v>1.2284744181285701</v>
      </c>
      <c r="H55" s="216" t="str">
        <f t="shared" si="0"/>
        <v>Q2 2012</v>
      </c>
    </row>
    <row r="56" spans="1:8" x14ac:dyDescent="0.25">
      <c r="A56" s="216" t="s">
        <v>218</v>
      </c>
      <c r="B56" s="216" t="s">
        <v>333</v>
      </c>
      <c r="C56" s="216" t="s">
        <v>229</v>
      </c>
      <c r="D56" s="216">
        <v>1.88659447046471</v>
      </c>
      <c r="E56" s="216" t="s">
        <v>334</v>
      </c>
      <c r="F56" s="216" t="s">
        <v>230</v>
      </c>
      <c r="G56" s="216">
        <v>1.2460149742031299</v>
      </c>
      <c r="H56" s="216" t="str">
        <f t="shared" si="0"/>
        <v>Q3 2012</v>
      </c>
    </row>
    <row r="57" spans="1:8" x14ac:dyDescent="0.25">
      <c r="A57" s="216" t="s">
        <v>220</v>
      </c>
      <c r="B57" s="216" t="s">
        <v>333</v>
      </c>
      <c r="C57" s="216" t="s">
        <v>231</v>
      </c>
      <c r="D57" s="216">
        <v>1.92627256710732</v>
      </c>
      <c r="E57" s="216" t="s">
        <v>334</v>
      </c>
      <c r="F57" s="216" t="s">
        <v>232</v>
      </c>
      <c r="G57" s="216">
        <v>1.19774574229189</v>
      </c>
      <c r="H57" s="216" t="str">
        <f t="shared" si="0"/>
        <v>Q4 2012</v>
      </c>
    </row>
    <row r="58" spans="1:8" x14ac:dyDescent="0.25">
      <c r="A58" s="216" t="s">
        <v>222</v>
      </c>
      <c r="B58" s="216" t="s">
        <v>333</v>
      </c>
      <c r="C58" s="216" t="s">
        <v>233</v>
      </c>
      <c r="D58" s="216">
        <v>1.8206198811733301</v>
      </c>
      <c r="E58" s="216" t="s">
        <v>334</v>
      </c>
      <c r="F58" s="216" t="s">
        <v>234</v>
      </c>
      <c r="G58" s="216">
        <v>1.13538468890233</v>
      </c>
      <c r="H58" s="216" t="str">
        <f t="shared" si="0"/>
        <v>Q1 2013</v>
      </c>
    </row>
    <row r="59" spans="1:8" x14ac:dyDescent="0.25">
      <c r="A59" s="216" t="s">
        <v>224</v>
      </c>
      <c r="B59" s="216" t="s">
        <v>333</v>
      </c>
      <c r="C59" s="216" t="s">
        <v>235</v>
      </c>
      <c r="D59" s="216">
        <v>1.76204808487632</v>
      </c>
      <c r="E59" s="216" t="s">
        <v>334</v>
      </c>
      <c r="F59" s="216" t="s">
        <v>236</v>
      </c>
      <c r="G59" s="216">
        <v>1.2215558840534899</v>
      </c>
      <c r="H59" s="216" t="str">
        <f t="shared" si="0"/>
        <v>Q2 2013</v>
      </c>
    </row>
    <row r="60" spans="1:8" x14ac:dyDescent="0.25">
      <c r="A60" s="216" t="s">
        <v>226</v>
      </c>
      <c r="B60" s="216" t="s">
        <v>333</v>
      </c>
      <c r="C60" s="216" t="s">
        <v>237</v>
      </c>
      <c r="D60" s="216">
        <v>1.7216170693999999</v>
      </c>
      <c r="E60" s="216" t="s">
        <v>334</v>
      </c>
      <c r="F60" s="216" t="s">
        <v>238</v>
      </c>
      <c r="G60" s="216">
        <v>1.22941195324706</v>
      </c>
      <c r="H60" s="216" t="str">
        <f t="shared" si="0"/>
        <v>Q3 2013</v>
      </c>
    </row>
    <row r="61" spans="1:8" x14ac:dyDescent="0.25">
      <c r="A61" s="216" t="s">
        <v>228</v>
      </c>
      <c r="B61" s="216" t="s">
        <v>333</v>
      </c>
      <c r="C61" s="216" t="s">
        <v>239</v>
      </c>
      <c r="D61" s="216">
        <v>1.66812207694359</v>
      </c>
      <c r="E61" s="216" t="s">
        <v>334</v>
      </c>
      <c r="F61" s="216" t="s">
        <v>240</v>
      </c>
      <c r="G61" s="216">
        <v>1.46652668157143</v>
      </c>
      <c r="H61" s="216" t="str">
        <f t="shared" si="0"/>
        <v>Q4 2013</v>
      </c>
    </row>
    <row r="62" spans="1:8" x14ac:dyDescent="0.25">
      <c r="A62" s="216" t="s">
        <v>230</v>
      </c>
      <c r="B62" s="216" t="s">
        <v>333</v>
      </c>
      <c r="C62" s="216" t="s">
        <v>241</v>
      </c>
      <c r="D62" s="216">
        <v>1.5281184885200001</v>
      </c>
      <c r="E62" s="216" t="s">
        <v>334</v>
      </c>
      <c r="F62" s="216" t="s">
        <v>242</v>
      </c>
      <c r="G62" s="216">
        <v>1.4928889170435899</v>
      </c>
      <c r="H62" s="216" t="str">
        <f t="shared" si="0"/>
        <v>Q1 2014</v>
      </c>
    </row>
    <row r="63" spans="1:8" x14ac:dyDescent="0.25">
      <c r="A63" s="216" t="s">
        <v>232</v>
      </c>
      <c r="B63" s="216" t="s">
        <v>333</v>
      </c>
      <c r="C63" s="216" t="s">
        <v>243</v>
      </c>
      <c r="D63" s="216">
        <v>1.4463949132763201</v>
      </c>
      <c r="E63" s="216" t="s">
        <v>334</v>
      </c>
      <c r="F63" s="216" t="s">
        <v>244</v>
      </c>
      <c r="G63" s="216">
        <v>1.59565352713954</v>
      </c>
      <c r="H63" s="216" t="str">
        <f t="shared" si="0"/>
        <v>Q2 2014</v>
      </c>
    </row>
    <row r="64" spans="1:8" x14ac:dyDescent="0.25">
      <c r="A64" s="216" t="s">
        <v>234</v>
      </c>
      <c r="B64" s="216" t="s">
        <v>333</v>
      </c>
      <c r="C64" s="216" t="s">
        <v>245</v>
      </c>
      <c r="D64" s="216">
        <v>1.4921487926560999</v>
      </c>
      <c r="E64" s="216" t="s">
        <v>334</v>
      </c>
      <c r="F64" s="216" t="s">
        <v>246</v>
      </c>
      <c r="G64" s="216">
        <v>1.6240322837000001</v>
      </c>
      <c r="H64" s="216" t="str">
        <f t="shared" si="0"/>
        <v>Q3 2014</v>
      </c>
    </row>
    <row r="65" spans="1:8" x14ac:dyDescent="0.25">
      <c r="A65" s="216" t="s">
        <v>236</v>
      </c>
      <c r="B65" s="216" t="s">
        <v>333</v>
      </c>
      <c r="C65" s="216" t="s">
        <v>247</v>
      </c>
      <c r="D65" s="216">
        <v>1.36963028864091</v>
      </c>
      <c r="E65" s="216" t="s">
        <v>334</v>
      </c>
      <c r="F65" s="216" t="s">
        <v>248</v>
      </c>
      <c r="G65" s="216">
        <v>1.46891568538372</v>
      </c>
      <c r="H65" s="216" t="str">
        <f t="shared" si="0"/>
        <v>Q4 2014</v>
      </c>
    </row>
    <row r="66" spans="1:8" x14ac:dyDescent="0.25">
      <c r="A66" s="216" t="s">
        <v>238</v>
      </c>
      <c r="B66" s="216" t="s">
        <v>333</v>
      </c>
      <c r="C66" s="216" t="s">
        <v>249</v>
      </c>
      <c r="D66" s="216">
        <v>1.22132650830217</v>
      </c>
      <c r="E66" s="216" t="s">
        <v>334</v>
      </c>
      <c r="F66" s="216" t="s">
        <v>250</v>
      </c>
      <c r="G66" s="216">
        <v>1.54683512300465</v>
      </c>
      <c r="H66" s="216" t="str">
        <f t="shared" ref="H66:H111" si="1">_xlfn.CONCAT(RIGHT(A66,2)," ",LEFT(A66,4))</f>
        <v>Q1 2015</v>
      </c>
    </row>
    <row r="67" spans="1:8" x14ac:dyDescent="0.25">
      <c r="A67" s="216" t="s">
        <v>240</v>
      </c>
      <c r="B67" s="216" t="s">
        <v>333</v>
      </c>
      <c r="C67" s="216" t="s">
        <v>251</v>
      </c>
      <c r="D67" s="216">
        <v>1.43891477580444</v>
      </c>
      <c r="E67" s="216" t="s">
        <v>334</v>
      </c>
      <c r="F67" s="216" t="s">
        <v>252</v>
      </c>
      <c r="G67" s="216">
        <v>1.75539020924783</v>
      </c>
      <c r="H67" s="216" t="str">
        <f t="shared" si="1"/>
        <v>Q2 2015</v>
      </c>
    </row>
    <row r="68" spans="1:8" x14ac:dyDescent="0.25">
      <c r="A68" s="216" t="s">
        <v>242</v>
      </c>
      <c r="B68" s="216" t="s">
        <v>333</v>
      </c>
      <c r="C68" s="216" t="s">
        <v>253</v>
      </c>
      <c r="D68" s="216">
        <v>1.53578236460571</v>
      </c>
      <c r="E68" s="216" t="s">
        <v>334</v>
      </c>
      <c r="F68" s="216" t="s">
        <v>254</v>
      </c>
      <c r="G68" s="216">
        <v>1.7564053212083299</v>
      </c>
      <c r="H68" s="216" t="str">
        <f t="shared" si="1"/>
        <v>Q3 2015</v>
      </c>
    </row>
    <row r="69" spans="1:8" x14ac:dyDescent="0.25">
      <c r="A69" s="216" t="s">
        <v>244</v>
      </c>
      <c r="B69" s="216" t="s">
        <v>333</v>
      </c>
      <c r="C69" s="216" t="s">
        <v>255</v>
      </c>
      <c r="D69" s="216">
        <v>1.52892904761905</v>
      </c>
      <c r="E69" s="216" t="s">
        <v>334</v>
      </c>
      <c r="F69" s="216" t="s">
        <v>256</v>
      </c>
      <c r="G69" s="216">
        <v>1.74015152738095</v>
      </c>
      <c r="H69" s="216" t="str">
        <f t="shared" si="1"/>
        <v>Q4 2015</v>
      </c>
    </row>
    <row r="70" spans="1:8" x14ac:dyDescent="0.25">
      <c r="A70" s="216" t="s">
        <v>246</v>
      </c>
      <c r="B70" s="216" t="s">
        <v>333</v>
      </c>
      <c r="C70" s="216" t="s">
        <v>257</v>
      </c>
      <c r="D70" s="216">
        <v>1.5096893617021301</v>
      </c>
      <c r="E70" s="216" t="s">
        <v>334</v>
      </c>
      <c r="F70" s="216" t="s">
        <v>258</v>
      </c>
      <c r="G70" s="216">
        <v>1.7473000000000001</v>
      </c>
      <c r="H70" s="216" t="str">
        <f t="shared" si="1"/>
        <v>Q1 2016</v>
      </c>
    </row>
    <row r="71" spans="1:8" x14ac:dyDescent="0.25">
      <c r="A71" s="216" t="s">
        <v>248</v>
      </c>
      <c r="B71" s="216" t="s">
        <v>333</v>
      </c>
      <c r="C71" s="216" t="s">
        <v>259</v>
      </c>
      <c r="D71" s="216">
        <v>1.5091178571428601</v>
      </c>
      <c r="E71" s="216" t="s">
        <v>334</v>
      </c>
      <c r="F71" s="216" t="s">
        <v>260</v>
      </c>
      <c r="G71" s="216">
        <v>1.6096786279069799</v>
      </c>
      <c r="H71" s="216" t="str">
        <f t="shared" si="1"/>
        <v>Q2 2016</v>
      </c>
    </row>
    <row r="72" spans="1:8" x14ac:dyDescent="0.25">
      <c r="A72" s="216" t="s">
        <v>250</v>
      </c>
      <c r="B72" s="216" t="s">
        <v>333</v>
      </c>
      <c r="C72" s="216" t="s">
        <v>261</v>
      </c>
      <c r="D72" s="216">
        <v>1.45429012374706</v>
      </c>
      <c r="E72" s="216" t="s">
        <v>334</v>
      </c>
      <c r="F72" s="216" t="s">
        <v>262</v>
      </c>
      <c r="G72" s="216">
        <v>1.53906893083235</v>
      </c>
      <c r="H72" s="216" t="str">
        <f t="shared" si="1"/>
        <v>Q3 2016</v>
      </c>
    </row>
    <row r="73" spans="1:8" x14ac:dyDescent="0.25">
      <c r="A73" s="216" t="s">
        <v>252</v>
      </c>
      <c r="B73" s="216" t="s">
        <v>333</v>
      </c>
      <c r="C73" s="216" t="s">
        <v>263</v>
      </c>
      <c r="D73" s="216">
        <v>1.4425995873117601</v>
      </c>
      <c r="E73" s="216" t="s">
        <v>334</v>
      </c>
      <c r="F73" s="216" t="s">
        <v>264</v>
      </c>
      <c r="G73" s="216">
        <v>1.53129822331176</v>
      </c>
      <c r="H73" s="216" t="str">
        <f t="shared" si="1"/>
        <v>Q4 2016</v>
      </c>
    </row>
    <row r="74" spans="1:8" x14ac:dyDescent="0.25">
      <c r="A74" s="216" t="s">
        <v>254</v>
      </c>
      <c r="B74" s="216" t="s">
        <v>333</v>
      </c>
      <c r="C74" s="216" t="s">
        <v>265</v>
      </c>
      <c r="D74" s="216">
        <v>1.5275251809760899</v>
      </c>
      <c r="E74" s="216" t="s">
        <v>334</v>
      </c>
      <c r="F74" s="216" t="s">
        <v>266</v>
      </c>
      <c r="G74" s="216">
        <v>1.55824770300909</v>
      </c>
      <c r="H74" s="216" t="str">
        <f t="shared" si="1"/>
        <v>Q1 2017</v>
      </c>
    </row>
    <row r="75" spans="1:8" x14ac:dyDescent="0.25">
      <c r="A75" s="216" t="s">
        <v>256</v>
      </c>
      <c r="B75" s="216" t="s">
        <v>333</v>
      </c>
      <c r="C75" s="216" t="s">
        <v>267</v>
      </c>
      <c r="D75" s="216">
        <v>1.6293837346484801</v>
      </c>
      <c r="E75" s="216" t="s">
        <v>334</v>
      </c>
      <c r="F75" s="216" t="s">
        <v>268</v>
      </c>
      <c r="G75" s="216">
        <v>1.5418761231095199</v>
      </c>
      <c r="H75" s="216" t="str">
        <f t="shared" si="1"/>
        <v>Q2 2017</v>
      </c>
    </row>
    <row r="76" spans="1:8" x14ac:dyDescent="0.25">
      <c r="A76" s="216" t="s">
        <v>258</v>
      </c>
      <c r="B76" s="216" t="s">
        <v>333</v>
      </c>
      <c r="C76" s="216" t="s">
        <v>269</v>
      </c>
      <c r="D76" s="216">
        <v>1.63164687946842</v>
      </c>
      <c r="E76" s="216" t="s">
        <v>334</v>
      </c>
      <c r="F76" s="216" t="s">
        <v>270</v>
      </c>
      <c r="G76" s="216">
        <v>1.6455534902846201</v>
      </c>
      <c r="H76" s="216" t="str">
        <f t="shared" si="1"/>
        <v>Q3 2017</v>
      </c>
    </row>
    <row r="77" spans="1:8" x14ac:dyDescent="0.25">
      <c r="A77" s="216" t="s">
        <v>260</v>
      </c>
      <c r="B77" s="216" t="s">
        <v>333</v>
      </c>
      <c r="C77" s="216" t="s">
        <v>271</v>
      </c>
      <c r="D77" s="216">
        <v>1.6504762614511099</v>
      </c>
      <c r="E77" s="216" t="s">
        <v>334</v>
      </c>
      <c r="F77" s="216" t="s">
        <v>272</v>
      </c>
      <c r="G77" s="216">
        <v>1.71982615425111</v>
      </c>
      <c r="H77" s="216" t="str">
        <f t="shared" si="1"/>
        <v>Q4 2017</v>
      </c>
    </row>
    <row r="78" spans="1:8" x14ac:dyDescent="0.25">
      <c r="A78" s="216" t="s">
        <v>262</v>
      </c>
      <c r="B78" s="216" t="s">
        <v>333</v>
      </c>
      <c r="C78" s="216" t="s">
        <v>273</v>
      </c>
      <c r="D78" s="216">
        <v>1.73340246498913</v>
      </c>
      <c r="E78" s="216" t="s">
        <v>334</v>
      </c>
      <c r="F78" s="216" t="s">
        <v>274</v>
      </c>
      <c r="G78" s="216">
        <v>1.90194964540638</v>
      </c>
      <c r="H78" s="216" t="str">
        <f t="shared" si="1"/>
        <v>Q1 2018</v>
      </c>
    </row>
    <row r="79" spans="1:8" x14ac:dyDescent="0.25">
      <c r="A79" s="216" t="s">
        <v>264</v>
      </c>
      <c r="B79" s="216" t="s">
        <v>333</v>
      </c>
      <c r="C79" s="216" t="s">
        <v>275</v>
      </c>
      <c r="D79" s="216">
        <v>1.73244018893513</v>
      </c>
      <c r="E79" s="216" t="s">
        <v>334</v>
      </c>
      <c r="F79" s="216" t="s">
        <v>276</v>
      </c>
      <c r="G79" s="216">
        <v>1.8421685719479199</v>
      </c>
      <c r="H79" s="216" t="str">
        <f t="shared" si="1"/>
        <v>Q2 2018</v>
      </c>
    </row>
    <row r="80" spans="1:8" x14ac:dyDescent="0.25">
      <c r="A80" s="216" t="s">
        <v>266</v>
      </c>
      <c r="B80" s="216" t="s">
        <v>333</v>
      </c>
      <c r="C80" s="216" t="s">
        <v>277</v>
      </c>
      <c r="D80" s="216">
        <v>1.7297114323529399</v>
      </c>
      <c r="E80" s="216" t="s">
        <v>334</v>
      </c>
      <c r="F80" s="216" t="s">
        <v>278</v>
      </c>
      <c r="G80" s="216">
        <v>1.73675129908974</v>
      </c>
      <c r="H80" s="216" t="str">
        <f t="shared" si="1"/>
        <v>Q3 2018</v>
      </c>
    </row>
    <row r="81" spans="1:8" x14ac:dyDescent="0.25">
      <c r="A81" s="216" t="s">
        <v>268</v>
      </c>
      <c r="B81" s="216" t="s">
        <v>333</v>
      </c>
      <c r="C81" s="216" t="s">
        <v>279</v>
      </c>
      <c r="D81" s="216">
        <v>1.77661023709737</v>
      </c>
      <c r="E81" s="216" t="s">
        <v>334</v>
      </c>
      <c r="F81" s="216" t="s">
        <v>280</v>
      </c>
      <c r="G81" s="216">
        <v>1.6205960937833299</v>
      </c>
      <c r="H81" s="216" t="str">
        <f t="shared" si="1"/>
        <v>Q4 2018</v>
      </c>
    </row>
    <row r="82" spans="1:8" x14ac:dyDescent="0.25">
      <c r="A82" s="216" t="s">
        <v>270</v>
      </c>
      <c r="B82" s="216" t="s">
        <v>333</v>
      </c>
      <c r="C82" s="216" t="s">
        <v>281</v>
      </c>
      <c r="D82" s="216">
        <v>1.6556792391413</v>
      </c>
      <c r="E82" s="216" t="s">
        <v>334</v>
      </c>
      <c r="F82" s="216" t="s">
        <v>282</v>
      </c>
      <c r="G82" s="216">
        <v>1.43427513518696</v>
      </c>
      <c r="H82" s="216" t="str">
        <f t="shared" si="1"/>
        <v>Q1 2019</v>
      </c>
    </row>
    <row r="83" spans="1:8" x14ac:dyDescent="0.25">
      <c r="A83" s="216" t="s">
        <v>272</v>
      </c>
      <c r="B83" s="216" t="s">
        <v>333</v>
      </c>
      <c r="C83" s="216" t="s">
        <v>283</v>
      </c>
      <c r="D83" s="216">
        <v>1.59857790759412</v>
      </c>
      <c r="E83" s="216" t="s">
        <v>334</v>
      </c>
      <c r="F83" s="216" t="s">
        <v>284</v>
      </c>
      <c r="G83" s="216">
        <v>1.3325402473600001</v>
      </c>
      <c r="H83" s="216" t="str">
        <f t="shared" si="1"/>
        <v>Q2 2019</v>
      </c>
    </row>
    <row r="84" spans="1:8" x14ac:dyDescent="0.25">
      <c r="A84" s="216" t="s">
        <v>274</v>
      </c>
      <c r="B84" s="216" t="s">
        <v>333</v>
      </c>
      <c r="C84" s="216" t="s">
        <v>285</v>
      </c>
      <c r="D84" s="216">
        <v>1.4866473776625</v>
      </c>
      <c r="E84" s="216" t="s">
        <v>334</v>
      </c>
      <c r="F84" s="216" t="s">
        <v>286</v>
      </c>
      <c r="G84" s="216">
        <v>1.33532312339394</v>
      </c>
      <c r="H84" s="216" t="str">
        <f t="shared" si="1"/>
        <v>Q3 2019</v>
      </c>
    </row>
    <row r="85" spans="1:8" x14ac:dyDescent="0.25">
      <c r="A85" s="216" t="s">
        <v>276</v>
      </c>
      <c r="B85" s="216" t="s">
        <v>333</v>
      </c>
      <c r="C85" s="216" t="s">
        <v>287</v>
      </c>
      <c r="D85" s="216">
        <v>1.4038136909297301</v>
      </c>
      <c r="E85" s="216" t="s">
        <v>334</v>
      </c>
      <c r="F85" s="216" t="s">
        <v>288</v>
      </c>
      <c r="G85" s="216">
        <v>1.2915437220999999</v>
      </c>
      <c r="H85" s="216" t="str">
        <f t="shared" si="1"/>
        <v>Q4 2019</v>
      </c>
    </row>
    <row r="86" spans="1:8" x14ac:dyDescent="0.25">
      <c r="A86" s="216" t="s">
        <v>278</v>
      </c>
      <c r="B86" s="216" t="s">
        <v>333</v>
      </c>
      <c r="C86" s="216" t="s">
        <v>289</v>
      </c>
      <c r="D86" s="216">
        <v>1.4195586465035099</v>
      </c>
      <c r="E86" s="216" t="s">
        <v>334</v>
      </c>
      <c r="F86" s="216" t="s">
        <v>290</v>
      </c>
      <c r="G86" s="216">
        <v>1.2353036339844801</v>
      </c>
      <c r="H86" s="216" t="str">
        <f t="shared" si="1"/>
        <v>Q1 2020</v>
      </c>
    </row>
    <row r="87" spans="1:8" x14ac:dyDescent="0.25">
      <c r="A87" s="216" t="s">
        <v>280</v>
      </c>
      <c r="B87" s="216" t="s">
        <v>333</v>
      </c>
      <c r="C87" s="216" t="s">
        <v>291</v>
      </c>
      <c r="D87" s="216">
        <v>1.3879659301545499</v>
      </c>
      <c r="E87" s="216" t="s">
        <v>334</v>
      </c>
      <c r="F87" s="216" t="s">
        <v>292</v>
      </c>
      <c r="G87" s="216">
        <v>2.7746721976124999</v>
      </c>
      <c r="H87" s="216" t="str">
        <f t="shared" si="1"/>
        <v>Q2 2020</v>
      </c>
    </row>
    <row r="88" spans="1:8" x14ac:dyDescent="0.25">
      <c r="A88" s="216" t="s">
        <v>282</v>
      </c>
      <c r="B88" s="216" t="s">
        <v>333</v>
      </c>
      <c r="C88" s="216" t="s">
        <v>293</v>
      </c>
      <c r="D88" s="216">
        <v>1.2838756069599999</v>
      </c>
      <c r="E88" s="216" t="s">
        <v>334</v>
      </c>
      <c r="F88" s="216" t="s">
        <v>294</v>
      </c>
      <c r="G88" s="216">
        <v>3.2921107152973699</v>
      </c>
      <c r="H88" s="216" t="str">
        <f t="shared" si="1"/>
        <v>Q3 2020</v>
      </c>
    </row>
    <row r="89" spans="1:8" x14ac:dyDescent="0.25">
      <c r="A89" s="216" t="s">
        <v>284</v>
      </c>
      <c r="B89" s="216" t="s">
        <v>333</v>
      </c>
      <c r="C89" s="216" t="s">
        <v>295</v>
      </c>
      <c r="D89" s="216">
        <v>1.25394638044222</v>
      </c>
      <c r="E89" s="216" t="s">
        <v>334</v>
      </c>
      <c r="F89" s="216" t="s">
        <v>296</v>
      </c>
      <c r="G89" s="216">
        <v>2.9117110787790699</v>
      </c>
      <c r="H89" s="216" t="str">
        <f t="shared" si="1"/>
        <v>Q4 2020</v>
      </c>
    </row>
    <row r="90" spans="1:8" x14ac:dyDescent="0.25">
      <c r="A90" s="216" t="s">
        <v>286</v>
      </c>
      <c r="B90" s="216" t="s">
        <v>333</v>
      </c>
      <c r="C90" s="216" t="s">
        <v>297</v>
      </c>
      <c r="D90" s="216">
        <v>1.36130913234694</v>
      </c>
      <c r="E90" s="216" t="s">
        <v>334</v>
      </c>
      <c r="F90" s="216" t="s">
        <v>298</v>
      </c>
      <c r="G90" s="216">
        <v>2.7579494667860001</v>
      </c>
      <c r="H90" s="216" t="str">
        <f t="shared" si="1"/>
        <v>Q1 2021</v>
      </c>
    </row>
    <row r="91" spans="1:8" x14ac:dyDescent="0.25">
      <c r="A91" s="216" t="s">
        <v>288</v>
      </c>
      <c r="B91" s="216" t="s">
        <v>333</v>
      </c>
      <c r="C91" s="216" t="s">
        <v>299</v>
      </c>
      <c r="D91" s="216">
        <v>1.38482000866053</v>
      </c>
      <c r="E91" s="216" t="s">
        <v>334</v>
      </c>
      <c r="F91" s="216" t="s">
        <v>300</v>
      </c>
      <c r="G91" s="216">
        <v>2.5865045851812498</v>
      </c>
      <c r="H91" s="216" t="str">
        <f t="shared" si="1"/>
        <v>Q2 2021</v>
      </c>
    </row>
    <row r="92" spans="1:8" x14ac:dyDescent="0.25">
      <c r="A92" s="216" t="s">
        <v>290</v>
      </c>
      <c r="B92" s="216" t="s">
        <v>333</v>
      </c>
      <c r="C92" s="216" t="s">
        <v>301</v>
      </c>
      <c r="D92" s="216">
        <v>1.5056908122514301</v>
      </c>
      <c r="E92" s="216" t="s">
        <v>334</v>
      </c>
      <c r="F92" s="216" t="s">
        <v>302</v>
      </c>
      <c r="G92" s="216">
        <v>2.4127381070166698</v>
      </c>
      <c r="H92" s="216" t="str">
        <f t="shared" si="1"/>
        <v>Q3 2021</v>
      </c>
    </row>
    <row r="93" spans="1:8" x14ac:dyDescent="0.25">
      <c r="A93" s="216" t="s">
        <v>292</v>
      </c>
      <c r="B93" s="216" t="s">
        <v>333</v>
      </c>
      <c r="C93" s="216" t="s">
        <v>303</v>
      </c>
      <c r="D93" s="216">
        <v>1.6827031402439001</v>
      </c>
      <c r="E93" s="216" t="s">
        <v>334</v>
      </c>
      <c r="F93" s="216" t="s">
        <v>304</v>
      </c>
      <c r="G93" s="216">
        <v>2.40475855853659</v>
      </c>
      <c r="H93" s="216" t="str">
        <f t="shared" si="1"/>
        <v>Q4 2021</v>
      </c>
    </row>
    <row r="94" spans="1:8" x14ac:dyDescent="0.25">
      <c r="A94" s="216" t="s">
        <v>294</v>
      </c>
      <c r="B94" s="216" t="s">
        <v>333</v>
      </c>
      <c r="C94" s="216" t="s">
        <v>305</v>
      </c>
      <c r="D94" s="216">
        <v>1.8134299215638301</v>
      </c>
      <c r="E94" s="216" t="s">
        <v>334</v>
      </c>
      <c r="F94" s="216" t="s">
        <v>306</v>
      </c>
      <c r="G94" s="216">
        <v>2.1646442988416701</v>
      </c>
      <c r="H94" s="216" t="str">
        <f t="shared" si="1"/>
        <v>Q1 2022</v>
      </c>
    </row>
    <row r="95" spans="1:8" x14ac:dyDescent="0.25">
      <c r="A95" s="216" t="s">
        <v>296</v>
      </c>
      <c r="B95" s="216" t="s">
        <v>333</v>
      </c>
      <c r="C95" s="216" t="s">
        <v>307</v>
      </c>
      <c r="D95" s="216">
        <v>1.9062380011606099</v>
      </c>
      <c r="E95" s="216" t="s">
        <v>334</v>
      </c>
      <c r="F95" s="216" t="s">
        <v>308</v>
      </c>
      <c r="G95" s="216">
        <v>2.0967361775853699</v>
      </c>
      <c r="H95" s="216" t="str">
        <f t="shared" si="1"/>
        <v>Q2 2022</v>
      </c>
    </row>
    <row r="96" spans="1:8" x14ac:dyDescent="0.25">
      <c r="A96" s="216" t="s">
        <v>298</v>
      </c>
      <c r="B96" s="216" t="s">
        <v>333</v>
      </c>
      <c r="C96" s="216" t="s">
        <v>309</v>
      </c>
      <c r="D96" s="216">
        <v>2.16518677745588</v>
      </c>
      <c r="E96" s="216" t="s">
        <v>334</v>
      </c>
      <c r="F96" s="216" t="s">
        <v>310</v>
      </c>
      <c r="G96" s="216">
        <v>1.6968344564837801</v>
      </c>
      <c r="H96" s="216" t="str">
        <f t="shared" si="1"/>
        <v>Q3 2022</v>
      </c>
    </row>
    <row r="97" spans="1:8" x14ac:dyDescent="0.25">
      <c r="A97" s="216" t="s">
        <v>300</v>
      </c>
      <c r="B97" s="216" t="s">
        <v>333</v>
      </c>
      <c r="C97" s="216" t="s">
        <v>311</v>
      </c>
      <c r="D97" s="216">
        <v>2.3711534475675702</v>
      </c>
      <c r="E97" s="216" t="s">
        <v>334</v>
      </c>
      <c r="F97" s="216" t="s">
        <v>312</v>
      </c>
      <c r="G97" s="216">
        <v>1.50871547722222</v>
      </c>
      <c r="H97" s="216" t="str">
        <f t="shared" si="1"/>
        <v>Q4 2022</v>
      </c>
    </row>
    <row r="98" spans="1:8" x14ac:dyDescent="0.25">
      <c r="A98" s="216" t="s">
        <v>302</v>
      </c>
      <c r="B98" s="216" t="s">
        <v>333</v>
      </c>
      <c r="C98" s="216" t="s">
        <v>313</v>
      </c>
      <c r="D98" s="216">
        <v>2.2134620834090901</v>
      </c>
      <c r="E98" s="216" t="s">
        <v>334</v>
      </c>
      <c r="F98" s="216" t="s">
        <v>314</v>
      </c>
      <c r="G98" s="216">
        <v>1.35471492744186</v>
      </c>
      <c r="H98" s="216" t="str">
        <f t="shared" si="1"/>
        <v>Q1 2023</v>
      </c>
    </row>
    <row r="99" spans="1:8" x14ac:dyDescent="0.25">
      <c r="A99" s="216" t="s">
        <v>304</v>
      </c>
      <c r="B99" s="216" t="s">
        <v>333</v>
      </c>
      <c r="C99" s="216" t="s">
        <v>315</v>
      </c>
      <c r="D99" s="216">
        <v>2.2282294758823502</v>
      </c>
      <c r="E99" s="216" t="s">
        <v>334</v>
      </c>
      <c r="F99" s="216" t="s">
        <v>316</v>
      </c>
      <c r="G99" s="216">
        <v>1.3719111097872301</v>
      </c>
      <c r="H99" s="216" t="str">
        <f t="shared" si="1"/>
        <v>Q2 2023</v>
      </c>
    </row>
    <row r="100" spans="1:8" x14ac:dyDescent="0.25">
      <c r="A100" s="216" t="s">
        <v>306</v>
      </c>
      <c r="B100" s="216" t="s">
        <v>333</v>
      </c>
      <c r="C100" s="216" t="s">
        <v>317</v>
      </c>
      <c r="D100" s="216">
        <v>2.2132150748484798</v>
      </c>
      <c r="E100" s="216" t="s">
        <v>334</v>
      </c>
      <c r="F100" s="216" t="s">
        <v>318</v>
      </c>
      <c r="G100" s="216">
        <v>1.38358550941176</v>
      </c>
      <c r="H100" s="216" t="str">
        <f t="shared" si="1"/>
        <v>Q3 2023</v>
      </c>
    </row>
    <row r="101" spans="1:8" x14ac:dyDescent="0.25">
      <c r="A101" s="216" t="s">
        <v>308</v>
      </c>
      <c r="B101" s="216" t="s">
        <v>333</v>
      </c>
      <c r="C101" s="216" t="s">
        <v>319</v>
      </c>
      <c r="D101" s="216">
        <v>2.05310242860465</v>
      </c>
      <c r="E101" s="216" t="s">
        <v>334</v>
      </c>
      <c r="F101" s="216" t="s">
        <v>320</v>
      </c>
      <c r="G101" s="216">
        <v>1.4264723454347801</v>
      </c>
      <c r="H101" s="216" t="str">
        <f t="shared" si="1"/>
        <v>Q4 2023</v>
      </c>
    </row>
    <row r="102" spans="1:8" x14ac:dyDescent="0.25">
      <c r="A102" s="216" t="s">
        <v>310</v>
      </c>
      <c r="B102" s="216" t="s">
        <v>333</v>
      </c>
      <c r="C102" s="216" t="s">
        <v>321</v>
      </c>
      <c r="D102" s="216">
        <v>1.97027447111111</v>
      </c>
      <c r="E102" s="216" t="s">
        <v>334</v>
      </c>
      <c r="F102" s="216" t="s">
        <v>322</v>
      </c>
      <c r="G102" s="216">
        <v>1.35487719928571</v>
      </c>
      <c r="H102" s="216" t="str">
        <f t="shared" si="1"/>
        <v>Q1 2024</v>
      </c>
    </row>
    <row r="103" spans="1:8" x14ac:dyDescent="0.25">
      <c r="A103" s="216" t="s">
        <v>312</v>
      </c>
      <c r="B103" s="216" t="s">
        <v>333</v>
      </c>
      <c r="C103" s="216" t="s">
        <v>323</v>
      </c>
      <c r="D103" s="216">
        <v>2.0519557642500001</v>
      </c>
      <c r="E103" s="216" t="s">
        <v>334</v>
      </c>
      <c r="F103" s="216" t="s">
        <v>324</v>
      </c>
      <c r="G103" s="216">
        <v>1.38292949795918</v>
      </c>
      <c r="H103" s="216" t="str">
        <f t="shared" si="1"/>
        <v>Q2 2024</v>
      </c>
    </row>
    <row r="104" spans="1:8" x14ac:dyDescent="0.25">
      <c r="A104" s="216" t="s">
        <v>314</v>
      </c>
      <c r="B104" s="216" t="s">
        <v>333</v>
      </c>
      <c r="C104" s="216" t="s">
        <v>325</v>
      </c>
      <c r="D104" s="216">
        <v>1.91515489486486</v>
      </c>
      <c r="E104" s="216" t="s">
        <v>334</v>
      </c>
      <c r="F104" s="216" t="s">
        <v>326</v>
      </c>
      <c r="G104" s="216">
        <v>1.3398182297368399</v>
      </c>
      <c r="H104" s="216" t="str">
        <f t="shared" si="1"/>
        <v>Q3 2024</v>
      </c>
    </row>
    <row r="105" spans="1:8" x14ac:dyDescent="0.25">
      <c r="A105" s="216" t="s">
        <v>316</v>
      </c>
      <c r="B105" s="216" t="s">
        <v>333</v>
      </c>
      <c r="C105" s="216" t="s">
        <v>327</v>
      </c>
      <c r="D105" s="216">
        <v>1.9053922347368399</v>
      </c>
      <c r="E105" s="216" t="s">
        <v>334</v>
      </c>
      <c r="F105" s="216" t="s">
        <v>328</v>
      </c>
      <c r="G105" s="216">
        <v>1.37087245864865</v>
      </c>
      <c r="H105" s="216" t="str">
        <f t="shared" si="1"/>
        <v>Q4 2024</v>
      </c>
    </row>
    <row r="106" spans="1:8" x14ac:dyDescent="0.25">
      <c r="A106" s="216" t="s">
        <v>318</v>
      </c>
      <c r="B106" s="216" t="s">
        <v>333</v>
      </c>
      <c r="C106" s="216" t="s">
        <v>329</v>
      </c>
      <c r="D106" s="216">
        <v>1.91105524023256</v>
      </c>
      <c r="E106" s="216" t="s">
        <v>334</v>
      </c>
      <c r="F106" s="216" t="s">
        <v>330</v>
      </c>
      <c r="G106" s="216">
        <v>1.25419066363636</v>
      </c>
      <c r="H106" s="216" t="str">
        <f t="shared" si="1"/>
        <v>Q1 2025</v>
      </c>
    </row>
    <row r="107" spans="1:8" x14ac:dyDescent="0.25">
      <c r="A107" s="216" t="s">
        <v>320</v>
      </c>
      <c r="B107" s="216" t="s">
        <v>333</v>
      </c>
      <c r="C107" s="216" t="s">
        <v>331</v>
      </c>
      <c r="D107" s="216">
        <v>2.0384943450000002</v>
      </c>
      <c r="E107" s="216" t="s">
        <v>334</v>
      </c>
      <c r="F107" s="216" t="s">
        <v>332</v>
      </c>
      <c r="G107" s="216">
        <v>1.3402289433333301</v>
      </c>
      <c r="H107" s="216" t="str">
        <f t="shared" si="1"/>
        <v>Q2 2025</v>
      </c>
    </row>
    <row r="108" spans="1:8" x14ac:dyDescent="0.25">
      <c r="A108" s="216" t="s">
        <v>322</v>
      </c>
      <c r="B108" s="216" t="s">
        <v>333</v>
      </c>
      <c r="C108" s="216" t="s">
        <v>335</v>
      </c>
      <c r="D108" s="216">
        <v>1.9909650274999999</v>
      </c>
      <c r="E108" s="216" t="s">
        <v>334</v>
      </c>
      <c r="F108" s="216" t="s">
        <v>336</v>
      </c>
      <c r="G108" s="216">
        <v>1.4266646361764701</v>
      </c>
      <c r="H108" s="216" t="str">
        <f t="shared" si="1"/>
        <v>Q3 2025</v>
      </c>
    </row>
    <row r="109" spans="1:8" x14ac:dyDescent="0.25">
      <c r="A109" s="216" t="s">
        <v>324</v>
      </c>
      <c r="B109" s="216" t="s">
        <v>333</v>
      </c>
      <c r="C109" s="216" t="s">
        <v>337</v>
      </c>
      <c r="D109" s="216">
        <v>1.9481711936111099</v>
      </c>
      <c r="E109" s="216" t="s">
        <v>334</v>
      </c>
      <c r="F109" s="216" t="s">
        <v>338</v>
      </c>
      <c r="G109" s="216">
        <v>1.4566445216666699</v>
      </c>
      <c r="H109" s="216" t="str">
        <f t="shared" si="1"/>
        <v>Q4 2025</v>
      </c>
    </row>
    <row r="110" spans="1:8" x14ac:dyDescent="0.25">
      <c r="A110" s="216" t="s">
        <v>326</v>
      </c>
      <c r="B110" s="216" t="s">
        <v>333</v>
      </c>
      <c r="C110" s="216" t="s">
        <v>339</v>
      </c>
      <c r="D110" s="218">
        <v>1.96937841340426</v>
      </c>
      <c r="E110" s="216" t="s">
        <v>334</v>
      </c>
      <c r="F110" s="216" t="s">
        <v>340</v>
      </c>
      <c r="G110" s="218">
        <v>1.4210038326666701</v>
      </c>
      <c r="H110" s="216" t="str">
        <f t="shared" si="1"/>
        <v>Q1 2026</v>
      </c>
    </row>
    <row r="111" spans="1:8" x14ac:dyDescent="0.25">
      <c r="A111" s="216" t="s">
        <v>328</v>
      </c>
      <c r="B111" s="216" t="s">
        <v>333</v>
      </c>
      <c r="C111" s="216" t="s">
        <v>341</v>
      </c>
      <c r="D111" s="218">
        <v>1.95925479882353</v>
      </c>
      <c r="E111" s="216" t="s">
        <v>334</v>
      </c>
      <c r="F111" s="216" t="s">
        <v>342</v>
      </c>
      <c r="G111" s="218">
        <v>1.3453785330952399</v>
      </c>
      <c r="H111" s="216" t="str">
        <f t="shared" si="1"/>
        <v>Q2 2026</v>
      </c>
    </row>
  </sheetData>
  <pageMargins left="0.7" right="0.7" top="0.75" bottom="0.75" header="0.3" footer="0.3"/>
  <headerFooter>
    <oddHeader>&amp;R&amp;"Arial"&amp;10&amp;K000000 ECB-RESTRICTED&amp;1#_x000D_</oddHead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1D3AD-4CF5-45FD-8125-57DF7E274220}">
  <dimension ref="B1:O12"/>
  <sheetViews>
    <sheetView showGridLines="0" zoomScaleNormal="100" workbookViewId="0">
      <selection activeCell="N29" sqref="N29"/>
    </sheetView>
  </sheetViews>
  <sheetFormatPr defaultColWidth="8.83203125" defaultRowHeight="12.75" x14ac:dyDescent="0.2"/>
  <cols>
    <col min="1" max="1" width="8.83203125" style="48"/>
    <col min="2" max="9" width="8.83203125" style="48" customWidth="1"/>
    <col min="10" max="10" width="11.1640625" style="48" bestFit="1" customWidth="1"/>
    <col min="11" max="12" width="8.83203125" style="48" customWidth="1"/>
    <col min="13" max="13" width="17.1640625" style="48" customWidth="1"/>
    <col min="14" max="16384" width="8.83203125" style="48"/>
  </cols>
  <sheetData>
    <row r="1" spans="2:15" ht="13.35" customHeight="1" x14ac:dyDescent="0.2">
      <c r="B1" s="13" t="s">
        <v>26</v>
      </c>
      <c r="J1" s="154"/>
      <c r="K1" s="24" t="s">
        <v>89</v>
      </c>
      <c r="L1" s="156"/>
      <c r="M1" s="157" t="str">
        <f>LEFT($K$1,4) &amp;  " " &amp; LEFT(J4,2) &amp; " " &amp; RIGHT(J4,4)</f>
        <v>Unem 46 6387</v>
      </c>
    </row>
    <row r="2" spans="2:15" ht="21.6" customHeight="1" thickBot="1" x14ac:dyDescent="0.25">
      <c r="B2" s="239" t="s">
        <v>25</v>
      </c>
      <c r="C2" s="239"/>
      <c r="D2" s="239"/>
      <c r="E2" s="239"/>
      <c r="F2" s="239"/>
      <c r="G2" s="239"/>
      <c r="H2" s="239"/>
      <c r="I2" s="239"/>
      <c r="J2" s="154"/>
      <c r="K2" s="158" t="s">
        <v>328</v>
      </c>
      <c r="L2" s="158" t="s">
        <v>326</v>
      </c>
      <c r="M2" s="158" t="s">
        <v>361</v>
      </c>
    </row>
    <row r="3" spans="2:15" ht="13.5" thickBot="1" x14ac:dyDescent="0.25">
      <c r="J3" s="69"/>
      <c r="K3" s="170" t="str">
        <f>_xlfn.CONCAT("SPF ",RIGHT(K2,2)," ",LEFT(K2,4))</f>
        <v>SPF Q2 2026</v>
      </c>
      <c r="L3" s="171" t="str">
        <f>_xlfn.CONCAT("SPF ",RIGHT(L2,2)," ",LEFT(L2,4))</f>
        <v>SPF Q1 2026</v>
      </c>
      <c r="M3" s="172" t="str">
        <f>_xlfn.CONCAT(LEFT(M2,LEN(M2)-3),O4)</f>
        <v>March 2026 ECB staff macroeconomic projections</v>
      </c>
      <c r="O3" s="48" t="s">
        <v>359</v>
      </c>
    </row>
    <row r="4" spans="2:15" x14ac:dyDescent="0.2">
      <c r="J4" s="167">
        <v>46387</v>
      </c>
      <c r="K4" s="162">
        <v>6.28633505723404</v>
      </c>
      <c r="L4" s="162">
        <v>6.3262386188888904</v>
      </c>
      <c r="M4" s="163">
        <v>6.2662214399999998</v>
      </c>
      <c r="O4" s="48" t="s">
        <v>360</v>
      </c>
    </row>
    <row r="5" spans="2:15" ht="14.45" customHeight="1" x14ac:dyDescent="0.2">
      <c r="J5" s="168">
        <v>46752</v>
      </c>
      <c r="K5" s="160">
        <v>6.2211194606382998</v>
      </c>
      <c r="L5" s="160">
        <v>6.2336951457692296</v>
      </c>
      <c r="M5" s="164">
        <v>6.2545598399999998</v>
      </c>
    </row>
    <row r="6" spans="2:15" x14ac:dyDescent="0.2">
      <c r="J6" s="168">
        <v>47118</v>
      </c>
      <c r="K6" s="160">
        <v>6.1239246189473704</v>
      </c>
      <c r="L6" s="160">
        <v>6.1350710674359004</v>
      </c>
      <c r="M6" s="164">
        <v>6.1502883199999996</v>
      </c>
    </row>
    <row r="7" spans="2:15" x14ac:dyDescent="0.2">
      <c r="J7" s="168">
        <v>47483</v>
      </c>
      <c r="K7" s="160" t="e">
        <v>#N/A</v>
      </c>
      <c r="L7" s="160" t="e">
        <v>#N/A</v>
      </c>
      <c r="M7" s="164"/>
    </row>
    <row r="8" spans="2:15" x14ac:dyDescent="0.2">
      <c r="J8" s="168">
        <v>47848</v>
      </c>
      <c r="K8" s="160" t="e">
        <v>#N/A</v>
      </c>
      <c r="L8" s="160" t="e">
        <v>#N/A</v>
      </c>
      <c r="M8" s="164"/>
    </row>
    <row r="9" spans="2:15" ht="13.5" thickBot="1" x14ac:dyDescent="0.25">
      <c r="J9" s="169">
        <v>47848</v>
      </c>
      <c r="K9" s="165">
        <v>6.0801856947058797</v>
      </c>
      <c r="L9" s="165">
        <v>6.1317581922500004</v>
      </c>
      <c r="M9" s="166"/>
    </row>
    <row r="10" spans="2:15" x14ac:dyDescent="0.2">
      <c r="J10" s="159"/>
      <c r="K10" s="161"/>
      <c r="L10" s="161"/>
      <c r="M10" s="161"/>
    </row>
    <row r="11" spans="2:15" x14ac:dyDescent="0.2">
      <c r="J11" s="159"/>
      <c r="K11" s="161"/>
      <c r="L11" s="161"/>
      <c r="M11" s="161"/>
    </row>
    <row r="12" spans="2:15" x14ac:dyDescent="0.2">
      <c r="J12" s="159"/>
      <c r="K12" s="161"/>
      <c r="L12" s="161"/>
      <c r="M12" s="161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F065C-A472-47A2-9DC4-E5863A86C5B7}">
  <sheetPr>
    <tabColor rgb="FF92D050"/>
  </sheetPr>
  <dimension ref="A1:AN76"/>
  <sheetViews>
    <sheetView showGridLines="0" tabSelected="1" topLeftCell="E24" zoomScaleNormal="100" workbookViewId="0">
      <selection activeCell="AA50" sqref="AA50"/>
    </sheetView>
  </sheetViews>
  <sheetFormatPr defaultColWidth="8.83203125" defaultRowHeight="12.75" x14ac:dyDescent="0.2"/>
  <cols>
    <col min="1" max="1" width="9.6640625" style="86" customWidth="1"/>
    <col min="2" max="9" width="8.83203125" style="86"/>
    <col min="10" max="10" width="13.5" style="86" bestFit="1" customWidth="1"/>
    <col min="11" max="12" width="9.1640625" style="86" customWidth="1"/>
    <col min="13" max="13" width="8" style="86" customWidth="1"/>
    <col min="14" max="21" width="9.1640625" style="86" customWidth="1"/>
    <col min="22" max="22" width="12.83203125" style="86" customWidth="1"/>
    <col min="23" max="37" width="9.1640625" style="86" customWidth="1"/>
    <col min="38" max="38" width="9.83203125" style="86" customWidth="1"/>
    <col min="39" max="44" width="9.1640625" style="86" customWidth="1"/>
    <col min="45" max="45" width="12" style="86" bestFit="1" customWidth="1"/>
    <col min="46" max="49" width="9.1640625" style="86" customWidth="1"/>
    <col min="50" max="16384" width="8.83203125" style="86"/>
  </cols>
  <sheetData>
    <row r="1" spans="1:39" ht="15" x14ac:dyDescent="0.25">
      <c r="A1" s="31"/>
      <c r="B1" s="32"/>
      <c r="C1" s="31"/>
      <c r="D1" s="31"/>
      <c r="E1" s="31"/>
      <c r="F1" s="31"/>
      <c r="G1" s="31"/>
      <c r="H1" s="31"/>
      <c r="I1" s="31"/>
      <c r="J1" s="31"/>
      <c r="K1" s="33"/>
      <c r="L1" s="34"/>
      <c r="M1" s="33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</row>
    <row r="2" spans="1:39" ht="15" x14ac:dyDescent="0.25">
      <c r="A2" s="31"/>
      <c r="B2" s="242"/>
      <c r="C2" s="242"/>
      <c r="D2" s="242"/>
      <c r="E2" s="242"/>
      <c r="F2" s="242"/>
      <c r="G2" s="242"/>
      <c r="H2" s="242"/>
      <c r="I2" s="242"/>
      <c r="J2" s="31"/>
      <c r="K2" s="194" t="s">
        <v>20</v>
      </c>
      <c r="L2" s="33"/>
      <c r="M2" s="33"/>
      <c r="N2" s="178"/>
      <c r="O2" s="178"/>
      <c r="P2" s="178"/>
      <c r="Q2" s="179" t="s">
        <v>94</v>
      </c>
      <c r="R2" s="179" t="s">
        <v>95</v>
      </c>
      <c r="S2" s="179" t="s">
        <v>94</v>
      </c>
      <c r="T2" s="179" t="s">
        <v>95</v>
      </c>
      <c r="U2" s="179"/>
      <c r="V2" s="178"/>
      <c r="W2" s="194" t="s">
        <v>21</v>
      </c>
      <c r="X2" s="178"/>
      <c r="Y2" s="178"/>
      <c r="Z2" s="178"/>
      <c r="AA2" s="178"/>
      <c r="AB2" s="178"/>
      <c r="AC2" s="179" t="s">
        <v>94</v>
      </c>
      <c r="AD2" s="179" t="s">
        <v>95</v>
      </c>
      <c r="AE2" s="179" t="s">
        <v>94</v>
      </c>
      <c r="AF2" s="179" t="s">
        <v>95</v>
      </c>
      <c r="AG2" s="107" t="s">
        <v>96</v>
      </c>
      <c r="AH2" s="48"/>
      <c r="AI2" s="48"/>
      <c r="AJ2" s="48"/>
      <c r="AK2" s="48"/>
      <c r="AL2" s="48"/>
      <c r="AM2" s="48"/>
    </row>
    <row r="3" spans="1:39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4"/>
      <c r="L3" s="34"/>
      <c r="M3" s="71" t="s">
        <v>82</v>
      </c>
      <c r="N3" s="71" t="s">
        <v>77</v>
      </c>
      <c r="O3" s="107"/>
      <c r="P3" s="107"/>
      <c r="Q3" s="71" t="s">
        <v>82</v>
      </c>
      <c r="R3" s="107" t="s">
        <v>82</v>
      </c>
      <c r="S3" s="107" t="s">
        <v>77</v>
      </c>
      <c r="T3" s="107" t="s">
        <v>77</v>
      </c>
      <c r="U3" s="107"/>
      <c r="V3" s="178"/>
      <c r="W3" s="34"/>
      <c r="X3" s="34"/>
      <c r="Y3" s="71" t="s">
        <v>82</v>
      </c>
      <c r="Z3" s="71" t="s">
        <v>77</v>
      </c>
      <c r="AA3" s="48"/>
      <c r="AB3" s="48"/>
      <c r="AC3" s="71" t="s">
        <v>82</v>
      </c>
      <c r="AD3" s="107" t="s">
        <v>82</v>
      </c>
      <c r="AE3" s="71" t="s">
        <v>77</v>
      </c>
      <c r="AF3" s="107" t="s">
        <v>77</v>
      </c>
      <c r="AG3" s="107"/>
      <c r="AH3" s="48"/>
      <c r="AI3" s="48"/>
      <c r="AJ3" s="48"/>
      <c r="AK3" s="48"/>
      <c r="AL3" s="48"/>
      <c r="AM3" s="48"/>
    </row>
    <row r="4" spans="1:39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6"/>
      <c r="L4" s="38"/>
      <c r="M4" s="103" t="s">
        <v>82</v>
      </c>
      <c r="N4" s="103" t="s">
        <v>77</v>
      </c>
      <c r="O4" s="107"/>
      <c r="P4" s="107"/>
      <c r="Q4" s="71" t="s">
        <v>82</v>
      </c>
      <c r="R4" s="107" t="s">
        <v>82</v>
      </c>
      <c r="S4" s="107" t="s">
        <v>77</v>
      </c>
      <c r="T4" s="107" t="s">
        <v>77</v>
      </c>
      <c r="U4" s="107"/>
      <c r="V4" s="178"/>
      <c r="W4" s="180"/>
      <c r="X4" s="38"/>
      <c r="Y4" s="103" t="s">
        <v>82</v>
      </c>
      <c r="Z4" s="71" t="s">
        <v>77</v>
      </c>
      <c r="AA4" s="48"/>
      <c r="AB4" s="48"/>
      <c r="AC4" s="71" t="s">
        <v>82</v>
      </c>
      <c r="AD4" s="107" t="s">
        <v>82</v>
      </c>
      <c r="AE4" s="71" t="s">
        <v>77</v>
      </c>
      <c r="AF4" s="107" t="s">
        <v>77</v>
      </c>
      <c r="AG4" s="48"/>
      <c r="AH4" s="48"/>
      <c r="AI4" s="48"/>
      <c r="AJ4" s="243" t="s">
        <v>97</v>
      </c>
      <c r="AK4" s="244"/>
      <c r="AL4" s="244"/>
      <c r="AM4" s="245"/>
    </row>
    <row r="5" spans="1:39" ht="15" x14ac:dyDescent="0.25">
      <c r="A5" s="31"/>
      <c r="B5" s="31"/>
      <c r="C5" s="31"/>
      <c r="D5" s="31"/>
      <c r="E5" s="31"/>
      <c r="F5" s="31"/>
      <c r="G5" s="31"/>
      <c r="H5" s="31"/>
      <c r="I5" s="31"/>
      <c r="J5" s="181"/>
      <c r="K5" s="108" t="s">
        <v>82</v>
      </c>
      <c r="L5" s="109" t="s">
        <v>82</v>
      </c>
      <c r="M5" s="182">
        <v>2.09547664583333</v>
      </c>
      <c r="N5" s="182">
        <v>1.96703703703704</v>
      </c>
      <c r="O5" s="182"/>
      <c r="P5" s="182"/>
      <c r="Q5" s="182">
        <v>2.2449937339808259</v>
      </c>
      <c r="R5" s="182">
        <v>1.945959557685834</v>
      </c>
      <c r="S5" s="182">
        <v>2.0538817179471334</v>
      </c>
      <c r="T5" s="182">
        <v>1.8801923561269465</v>
      </c>
      <c r="U5" s="107"/>
      <c r="V5" s="178"/>
      <c r="W5" s="108" t="s">
        <v>82</v>
      </c>
      <c r="X5" s="108" t="s">
        <v>82</v>
      </c>
      <c r="Y5" s="105">
        <v>1.16794243413077</v>
      </c>
      <c r="Z5" s="105">
        <v>1.1762345035886399</v>
      </c>
      <c r="AA5" s="105"/>
      <c r="AB5" s="105"/>
      <c r="AC5" s="182">
        <v>1.182831558242377</v>
      </c>
      <c r="AD5" s="182">
        <v>1.1530533100191631</v>
      </c>
      <c r="AE5" s="182">
        <v>1.1953228901935895</v>
      </c>
      <c r="AF5" s="182">
        <v>1.1571461169836903</v>
      </c>
      <c r="AG5" s="183">
        <v>1.159233333</v>
      </c>
      <c r="AH5" s="48"/>
      <c r="AI5" s="48"/>
      <c r="AJ5" s="246" t="s">
        <v>98</v>
      </c>
      <c r="AK5" s="247"/>
      <c r="AL5" s="247"/>
      <c r="AM5" s="248"/>
    </row>
    <row r="6" spans="1:39" ht="15.75" thickBot="1" x14ac:dyDescent="0.3">
      <c r="A6" s="31"/>
      <c r="B6" s="31"/>
      <c r="C6" s="31"/>
      <c r="D6" s="31"/>
      <c r="E6" s="31"/>
      <c r="F6" s="31"/>
      <c r="G6" s="31"/>
      <c r="H6" s="31"/>
      <c r="I6" s="31"/>
      <c r="J6" s="181"/>
      <c r="K6" s="108" t="s">
        <v>84</v>
      </c>
      <c r="L6" s="109" t="s">
        <v>84</v>
      </c>
      <c r="M6" s="182">
        <v>2.22127083333333</v>
      </c>
      <c r="N6" s="182">
        <v>1.9483333333333299</v>
      </c>
      <c r="O6" s="182"/>
      <c r="P6" s="182"/>
      <c r="Q6" s="182">
        <v>2.4457505381055209</v>
      </c>
      <c r="R6" s="182">
        <v>1.9967911285611391</v>
      </c>
      <c r="S6" s="182">
        <v>2.0723350070895319</v>
      </c>
      <c r="T6" s="182">
        <v>1.824331659577128</v>
      </c>
      <c r="U6" s="107"/>
      <c r="V6" s="178"/>
      <c r="W6" s="108" t="s">
        <v>84</v>
      </c>
      <c r="X6" s="108" t="s">
        <v>84</v>
      </c>
      <c r="Y6" s="105">
        <v>1.1719631452842101</v>
      </c>
      <c r="Z6" s="105">
        <v>1.17929998965116</v>
      </c>
      <c r="AA6" s="105"/>
      <c r="AB6" s="105"/>
      <c r="AC6" s="182">
        <v>1.1885771259771438</v>
      </c>
      <c r="AD6" s="182">
        <v>1.1553491645912763</v>
      </c>
      <c r="AE6" s="182">
        <v>1.2034428380043112</v>
      </c>
      <c r="AF6" s="182">
        <v>1.1551571412980088</v>
      </c>
      <c r="AG6" s="183">
        <v>1.159233333</v>
      </c>
      <c r="AH6" s="48"/>
      <c r="AI6" s="48"/>
      <c r="AJ6" s="249"/>
      <c r="AK6" s="250"/>
      <c r="AL6" s="250"/>
      <c r="AM6" s="251"/>
    </row>
    <row r="7" spans="1:39" ht="15" x14ac:dyDescent="0.25">
      <c r="A7" s="31"/>
      <c r="B7" s="31"/>
      <c r="C7" s="31"/>
      <c r="D7" s="31"/>
      <c r="E7" s="31"/>
      <c r="F7" s="31"/>
      <c r="G7" s="31"/>
      <c r="H7" s="31"/>
      <c r="I7" s="31"/>
      <c r="J7" s="181"/>
      <c r="K7" s="108" t="s">
        <v>85</v>
      </c>
      <c r="L7" s="109" t="s">
        <v>85</v>
      </c>
      <c r="M7" s="182">
        <v>2.2702291666666699</v>
      </c>
      <c r="N7" s="182">
        <v>1.95796296296296</v>
      </c>
      <c r="O7" s="182"/>
      <c r="P7" s="182"/>
      <c r="Q7" s="182">
        <v>2.5165924375876116</v>
      </c>
      <c r="R7" s="182">
        <v>2.0238658957457281</v>
      </c>
      <c r="S7" s="182">
        <v>2.1028426089106329</v>
      </c>
      <c r="T7" s="182">
        <v>1.8130833170152871</v>
      </c>
      <c r="U7" s="107"/>
      <c r="V7" s="178"/>
      <c r="W7" s="108" t="s">
        <v>85</v>
      </c>
      <c r="X7" s="108" t="s">
        <v>85</v>
      </c>
      <c r="Y7" s="105">
        <v>1.1775993572076899</v>
      </c>
      <c r="Z7" s="105">
        <v>1.1834319148477299</v>
      </c>
      <c r="AA7" s="105"/>
      <c r="AB7" s="105"/>
      <c r="AC7" s="182">
        <v>1.2018755970453543</v>
      </c>
      <c r="AD7" s="182">
        <v>1.1533231173700256</v>
      </c>
      <c r="AE7" s="182">
        <v>1.2115071563327937</v>
      </c>
      <c r="AF7" s="182">
        <v>1.1553566733626661</v>
      </c>
      <c r="AG7" s="183">
        <v>1.159233333</v>
      </c>
      <c r="AH7" s="48"/>
      <c r="AI7" s="48"/>
      <c r="AJ7" s="195"/>
      <c r="AK7" s="48" t="s">
        <v>364</v>
      </c>
      <c r="AL7" s="48" t="s">
        <v>365</v>
      </c>
      <c r="AM7" s="196" t="s">
        <v>366</v>
      </c>
    </row>
    <row r="8" spans="1:39" ht="15" x14ac:dyDescent="0.25">
      <c r="A8" s="184" t="s">
        <v>99</v>
      </c>
      <c r="B8" s="31"/>
      <c r="C8" s="31"/>
      <c r="D8" s="31"/>
      <c r="E8" s="31"/>
      <c r="F8" s="31"/>
      <c r="G8" s="31"/>
      <c r="H8" s="31"/>
      <c r="I8" s="31"/>
      <c r="J8" s="31"/>
      <c r="K8" s="108" t="s">
        <v>362</v>
      </c>
      <c r="L8" s="109" t="s">
        <v>362</v>
      </c>
      <c r="M8" s="182">
        <v>2.2662318125000001</v>
      </c>
      <c r="N8" s="182" t="e">
        <v>#N/A</v>
      </c>
      <c r="O8" s="182"/>
      <c r="P8" s="182"/>
      <c r="Q8" s="182">
        <v>2.5194617479069299</v>
      </c>
      <c r="R8" s="182">
        <v>2.0130018770930702</v>
      </c>
      <c r="S8" s="182" t="e">
        <v>#N/A</v>
      </c>
      <c r="T8" s="182" t="e">
        <v>#N/A</v>
      </c>
      <c r="U8" s="107"/>
      <c r="V8" s="178"/>
      <c r="W8" s="108" t="s">
        <v>362</v>
      </c>
      <c r="X8" s="110" t="s">
        <v>362</v>
      </c>
      <c r="Y8" s="105">
        <v>1.1824138449810799</v>
      </c>
      <c r="Z8" s="105" t="e">
        <v>#N/A</v>
      </c>
      <c r="AA8" s="105"/>
      <c r="AB8" s="105"/>
      <c r="AC8" s="182">
        <v>1.2039282142770487</v>
      </c>
      <c r="AD8" s="182">
        <v>1.1608994756851112</v>
      </c>
      <c r="AE8" s="182" t="e">
        <v>#N/A</v>
      </c>
      <c r="AF8" s="182" t="e">
        <v>#N/A</v>
      </c>
      <c r="AG8" s="183">
        <v>1.159233333</v>
      </c>
      <c r="AH8" s="48"/>
      <c r="AI8" s="48"/>
      <c r="AJ8" s="197" t="s">
        <v>328</v>
      </c>
      <c r="AK8" s="198">
        <v>1.159233333</v>
      </c>
      <c r="AL8" s="198">
        <v>89.917148389999994</v>
      </c>
      <c r="AM8" s="199">
        <v>3.5850631000000002</v>
      </c>
    </row>
    <row r="9" spans="1:39" ht="12.75" hidden="1" customHeight="1" x14ac:dyDescent="0.25">
      <c r="A9" s="184"/>
      <c r="B9" s="31"/>
      <c r="C9" s="31"/>
      <c r="D9" s="31"/>
      <c r="E9" s="31"/>
      <c r="F9" s="31"/>
      <c r="G9" s="31"/>
      <c r="H9" s="31"/>
      <c r="I9" s="31"/>
      <c r="J9" s="31"/>
      <c r="K9" s="108" t="s">
        <v>363</v>
      </c>
      <c r="L9" s="109" t="s">
        <v>363</v>
      </c>
      <c r="M9" s="182" t="e">
        <v>#N/A</v>
      </c>
      <c r="N9" s="182" t="e">
        <v>#N/A</v>
      </c>
      <c r="O9" s="182"/>
      <c r="P9" s="182"/>
      <c r="Q9" s="182" t="e">
        <v>#N/A</v>
      </c>
      <c r="R9" s="182" t="e">
        <v>#N/A</v>
      </c>
      <c r="S9" s="182" t="e">
        <v>#N/A</v>
      </c>
      <c r="T9" s="182" t="e">
        <v>#N/A</v>
      </c>
      <c r="U9" s="107"/>
      <c r="V9" s="178"/>
      <c r="W9" s="108" t="s">
        <v>363</v>
      </c>
      <c r="X9" s="111" t="s">
        <v>363</v>
      </c>
      <c r="Y9" s="105" t="e">
        <v>#N/A</v>
      </c>
      <c r="Z9" s="105" t="e">
        <v>#N/A</v>
      </c>
      <c r="AA9" s="105"/>
      <c r="AB9" s="105"/>
      <c r="AC9" s="182" t="e">
        <v>#N/A</v>
      </c>
      <c r="AD9" s="182" t="e">
        <v>#N/A</v>
      </c>
      <c r="AE9" s="182" t="e">
        <v>#N/A</v>
      </c>
      <c r="AF9" s="182" t="e">
        <v>#N/A</v>
      </c>
      <c r="AG9" s="185">
        <v>1.162258974</v>
      </c>
      <c r="AH9" s="48"/>
      <c r="AI9" s="48"/>
      <c r="AJ9" s="197" t="s">
        <v>330</v>
      </c>
      <c r="AK9" s="200">
        <v>1.159233333</v>
      </c>
      <c r="AL9" s="200">
        <v>82.603333329999998</v>
      </c>
      <c r="AM9" s="201">
        <v>3.3928291499999998</v>
      </c>
    </row>
    <row r="10" spans="1:39" ht="15" x14ac:dyDescent="0.25">
      <c r="A10" s="184" t="s">
        <v>99</v>
      </c>
      <c r="B10" s="31"/>
      <c r="C10" s="31"/>
      <c r="D10" s="31"/>
      <c r="E10" s="31"/>
      <c r="F10" s="31"/>
      <c r="G10" s="31"/>
      <c r="H10" s="31"/>
      <c r="I10" s="31"/>
      <c r="J10" s="181"/>
      <c r="K10" s="108">
        <v>2027</v>
      </c>
      <c r="L10" s="109">
        <v>2027</v>
      </c>
      <c r="M10" s="182">
        <v>2.1938275531914901</v>
      </c>
      <c r="N10" s="182">
        <v>2.0600030399999998</v>
      </c>
      <c r="O10" s="182"/>
      <c r="P10" s="182"/>
      <c r="Q10" s="182">
        <v>2.427029819072029</v>
      </c>
      <c r="R10" s="182">
        <v>1.9606252873109511</v>
      </c>
      <c r="S10" s="182">
        <v>2.2693959595264106</v>
      </c>
      <c r="T10" s="182">
        <v>1.8506101204735887</v>
      </c>
      <c r="U10" s="107"/>
      <c r="V10" s="178"/>
      <c r="W10" s="108">
        <v>2027</v>
      </c>
      <c r="X10" s="111">
        <v>2027</v>
      </c>
      <c r="Y10" s="105">
        <v>1.19032922600526</v>
      </c>
      <c r="Z10" s="105">
        <v>1.18573186775349</v>
      </c>
      <c r="AA10" s="105"/>
      <c r="AB10" s="105"/>
      <c r="AC10" s="182">
        <v>1.214885057025598</v>
      </c>
      <c r="AD10" s="182">
        <v>1.1657733949849221</v>
      </c>
      <c r="AE10" s="182">
        <v>1.2192813301393661</v>
      </c>
      <c r="AF10" s="182">
        <v>1.152182405367614</v>
      </c>
      <c r="AG10" s="185">
        <v>1.159233333</v>
      </c>
      <c r="AH10" s="48"/>
      <c r="AI10" s="48"/>
      <c r="AJ10" s="197" t="s">
        <v>332</v>
      </c>
      <c r="AK10" s="200">
        <v>1.159233333</v>
      </c>
      <c r="AL10" s="200">
        <v>77.478888889999993</v>
      </c>
      <c r="AM10" s="201">
        <v>3.1305816000000002</v>
      </c>
    </row>
    <row r="11" spans="1:39" ht="15.75" thickBot="1" x14ac:dyDescent="0.3">
      <c r="A11" s="184" t="s">
        <v>99</v>
      </c>
      <c r="B11" s="31"/>
      <c r="C11" s="31"/>
      <c r="D11" s="31"/>
      <c r="E11" s="31"/>
      <c r="F11" s="31"/>
      <c r="G11" s="31"/>
      <c r="H11" s="31"/>
      <c r="I11" s="31"/>
      <c r="J11" s="181"/>
      <c r="K11" s="108">
        <v>2028</v>
      </c>
      <c r="L11" s="109">
        <v>2028</v>
      </c>
      <c r="M11" s="182">
        <v>2.16268292682927</v>
      </c>
      <c r="N11" s="182">
        <v>2.1831643947368402</v>
      </c>
      <c r="O11" s="182"/>
      <c r="P11" s="182"/>
      <c r="Q11" s="182">
        <v>2.4151930691032382</v>
      </c>
      <c r="R11" s="182">
        <v>1.910172784555302</v>
      </c>
      <c r="S11" s="182">
        <v>2.4779742630136341</v>
      </c>
      <c r="T11" s="182">
        <v>1.8883545264600463</v>
      </c>
      <c r="U11" s="107"/>
      <c r="V11" s="178"/>
      <c r="W11" s="108">
        <v>2028</v>
      </c>
      <c r="X11" s="111">
        <v>2028</v>
      </c>
      <c r="Y11" s="105">
        <v>1.2034455059531199</v>
      </c>
      <c r="Z11" s="105">
        <v>1.19648944632581</v>
      </c>
      <c r="AA11" s="105"/>
      <c r="AB11" s="105"/>
      <c r="AC11" s="182">
        <v>1.2423100710339796</v>
      </c>
      <c r="AD11" s="182">
        <v>1.1645809408722603</v>
      </c>
      <c r="AE11" s="182">
        <v>1.2412195012102611</v>
      </c>
      <c r="AF11" s="182">
        <v>1.1517593914413589</v>
      </c>
      <c r="AG11" s="185">
        <v>1.159233333</v>
      </c>
      <c r="AH11" s="48"/>
      <c r="AI11" s="48"/>
      <c r="AJ11" s="202" t="s">
        <v>336</v>
      </c>
      <c r="AK11" s="203">
        <v>1.159233333</v>
      </c>
      <c r="AL11" s="203">
        <v>74.045555559999997</v>
      </c>
      <c r="AM11" s="204">
        <v>3.3173560800000002</v>
      </c>
    </row>
    <row r="12" spans="1:39" ht="12.75" hidden="1" customHeight="1" x14ac:dyDescent="0.25">
      <c r="A12" s="184"/>
      <c r="B12" s="31"/>
      <c r="C12" s="31"/>
      <c r="D12" s="31"/>
      <c r="E12" s="31"/>
      <c r="F12" s="31"/>
      <c r="G12" s="31"/>
      <c r="H12" s="31"/>
      <c r="I12" s="31"/>
      <c r="J12" s="181"/>
      <c r="K12" s="114">
        <v>2028</v>
      </c>
      <c r="L12" s="114">
        <v>2028</v>
      </c>
      <c r="M12" s="186" t="e">
        <v>#N/A</v>
      </c>
      <c r="N12" s="186" t="e">
        <v>#N/A</v>
      </c>
      <c r="O12" s="186"/>
      <c r="P12" s="186"/>
      <c r="Q12" s="186" t="e">
        <v>#N/A</v>
      </c>
      <c r="R12" s="186" t="e">
        <v>#N/A</v>
      </c>
      <c r="S12" s="186" t="e">
        <v>#N/A</v>
      </c>
      <c r="T12" s="186" t="e">
        <v>#N/A</v>
      </c>
      <c r="U12" s="107"/>
      <c r="V12" s="178"/>
      <c r="W12" s="114">
        <v>2028</v>
      </c>
      <c r="X12" s="114">
        <v>2028</v>
      </c>
      <c r="Y12" s="187" t="e">
        <v>#N/A</v>
      </c>
      <c r="Z12" s="187" t="e">
        <v>#N/A</v>
      </c>
      <c r="AA12" s="187"/>
      <c r="AB12" s="187"/>
      <c r="AC12" s="186" t="e">
        <v>#N/A</v>
      </c>
      <c r="AD12" s="186" t="e">
        <v>#N/A</v>
      </c>
      <c r="AE12" s="186" t="e">
        <v>#N/A</v>
      </c>
      <c r="AF12" s="186" t="e">
        <v>#N/A</v>
      </c>
      <c r="AG12" s="185">
        <v>1.159233333</v>
      </c>
      <c r="AH12" s="48"/>
      <c r="AI12" s="48"/>
      <c r="AJ12" s="24" t="e">
        <v>#N/A</v>
      </c>
      <c r="AK12" s="51" t="e">
        <v>#N/A</v>
      </c>
      <c r="AL12" s="51" t="e">
        <v>#N/A</v>
      </c>
      <c r="AM12" s="51" t="e">
        <v>#N/A</v>
      </c>
    </row>
    <row r="13" spans="1:39" ht="15" x14ac:dyDescent="0.25">
      <c r="A13" s="184" t="s">
        <v>99</v>
      </c>
      <c r="B13" s="31"/>
      <c r="C13" s="31"/>
      <c r="D13" s="31"/>
      <c r="E13" s="31"/>
      <c r="F13" s="31"/>
      <c r="G13" s="31"/>
      <c r="H13" s="31"/>
      <c r="I13" s="31"/>
      <c r="J13" s="31"/>
      <c r="K13" s="114">
        <v>2029</v>
      </c>
      <c r="L13" s="114">
        <v>2029</v>
      </c>
      <c r="M13" s="48" t="e">
        <v>#N/A</v>
      </c>
      <c r="N13" s="189" t="e">
        <v>#N/A</v>
      </c>
      <c r="O13" s="48"/>
      <c r="P13" s="189"/>
      <c r="Q13" s="48" t="e">
        <v>#N/A</v>
      </c>
      <c r="R13" s="48" t="e">
        <v>#N/A</v>
      </c>
      <c r="S13" s="189" t="e">
        <v>#N/A</v>
      </c>
      <c r="T13" s="189" t="e">
        <v>#N/A</v>
      </c>
      <c r="U13" s="112"/>
      <c r="V13" s="178"/>
      <c r="W13" s="114">
        <v>2029</v>
      </c>
      <c r="X13" s="114">
        <v>2029</v>
      </c>
      <c r="Y13" s="48" t="e">
        <v>#N/A</v>
      </c>
      <c r="Z13" s="148" t="e">
        <v>#N/A</v>
      </c>
      <c r="AA13" s="48"/>
      <c r="AB13" s="148"/>
      <c r="AC13" s="48" t="e">
        <v>#N/A</v>
      </c>
      <c r="AD13" s="48" t="e">
        <v>#N/A</v>
      </c>
      <c r="AE13" s="189" t="e">
        <v>#N/A</v>
      </c>
      <c r="AF13" s="189" t="e">
        <v>#N/A</v>
      </c>
      <c r="AG13" s="48" t="e">
        <v>#N/A</v>
      </c>
      <c r="AH13" s="48"/>
      <c r="AI13" s="48"/>
      <c r="AJ13" s="48"/>
      <c r="AK13" s="48"/>
      <c r="AL13" s="48"/>
      <c r="AM13" s="48"/>
    </row>
    <row r="14" spans="1:39" ht="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108">
        <v>2030</v>
      </c>
      <c r="L14" s="109">
        <v>2030</v>
      </c>
      <c r="M14" s="182">
        <v>2.2220588235294101</v>
      </c>
      <c r="N14" s="189">
        <v>2.22857142857143</v>
      </c>
      <c r="O14" s="182"/>
      <c r="P14" s="189"/>
      <c r="Q14" s="182">
        <v>2.5165000448259089</v>
      </c>
      <c r="R14" s="182">
        <v>1.927617602232911</v>
      </c>
      <c r="S14" s="189">
        <v>2.5788414324687832</v>
      </c>
      <c r="T14" s="189">
        <v>1.878301424674077</v>
      </c>
      <c r="U14" s="112"/>
      <c r="V14" s="178"/>
      <c r="W14" s="108">
        <v>2030</v>
      </c>
      <c r="X14" s="111">
        <v>2030</v>
      </c>
      <c r="Y14" s="105">
        <v>1.19650960285556</v>
      </c>
      <c r="Z14" s="148">
        <v>1.20092119962414</v>
      </c>
      <c r="AA14" s="105"/>
      <c r="AB14" s="148"/>
      <c r="AC14" s="182">
        <v>1.2294269980006955</v>
      </c>
      <c r="AD14" s="182">
        <v>1.1635922077104244</v>
      </c>
      <c r="AE14" s="189">
        <v>1.2498259527550313</v>
      </c>
      <c r="AF14" s="189">
        <v>1.1520164464932487</v>
      </c>
      <c r="AG14" s="48" t="e">
        <v>#N/A</v>
      </c>
      <c r="AH14" s="48"/>
      <c r="AI14" s="48"/>
      <c r="AJ14" s="48"/>
      <c r="AK14" s="48"/>
      <c r="AL14" s="48"/>
      <c r="AM14" s="48"/>
    </row>
    <row r="15" spans="1:39" ht="15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194" t="s">
        <v>22</v>
      </c>
      <c r="L15" s="178"/>
      <c r="M15" s="178"/>
      <c r="N15" s="178"/>
      <c r="O15" s="178"/>
      <c r="P15" s="178"/>
      <c r="Q15" s="179" t="s">
        <v>94</v>
      </c>
      <c r="R15" s="179" t="s">
        <v>95</v>
      </c>
      <c r="S15" s="179" t="s">
        <v>94</v>
      </c>
      <c r="T15" s="179" t="s">
        <v>95</v>
      </c>
      <c r="U15" s="107" t="s">
        <v>96</v>
      </c>
      <c r="V15" s="178"/>
      <c r="W15" s="194" t="s">
        <v>23</v>
      </c>
      <c r="X15" s="178"/>
      <c r="Y15" s="178"/>
      <c r="Z15" s="178"/>
      <c r="AA15" s="178"/>
      <c r="AB15" s="178"/>
      <c r="AC15" s="179" t="s">
        <v>94</v>
      </c>
      <c r="AD15" s="179" t="s">
        <v>95</v>
      </c>
      <c r="AE15" s="179" t="s">
        <v>94</v>
      </c>
      <c r="AF15" s="179" t="s">
        <v>95</v>
      </c>
      <c r="AG15" s="107" t="s">
        <v>96</v>
      </c>
      <c r="AH15" s="48"/>
      <c r="AI15" s="48"/>
      <c r="AJ15" s="48"/>
      <c r="AK15" s="48"/>
      <c r="AL15" s="48"/>
      <c r="AM15" s="48"/>
    </row>
    <row r="16" spans="1:39" ht="15.75" thickBo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3"/>
      <c r="L16" s="33"/>
      <c r="M16" s="71" t="s">
        <v>82</v>
      </c>
      <c r="N16" s="71" t="s">
        <v>77</v>
      </c>
      <c r="O16" s="112"/>
      <c r="P16" s="112"/>
      <c r="Q16" s="71" t="s">
        <v>82</v>
      </c>
      <c r="R16" s="107" t="s">
        <v>82</v>
      </c>
      <c r="S16" s="107" t="s">
        <v>77</v>
      </c>
      <c r="T16" s="107" t="s">
        <v>77</v>
      </c>
      <c r="U16" s="107"/>
      <c r="V16" s="178"/>
      <c r="W16" s="33" t="e">
        <v>#N/A</v>
      </c>
      <c r="X16" s="33" t="e">
        <v>#N/A</v>
      </c>
      <c r="Y16" s="71" t="s">
        <v>82</v>
      </c>
      <c r="Z16" s="71" t="s">
        <v>77</v>
      </c>
      <c r="AA16" s="112"/>
      <c r="AB16" s="112"/>
      <c r="AC16" s="71" t="s">
        <v>82</v>
      </c>
      <c r="AD16" s="107" t="s">
        <v>82</v>
      </c>
      <c r="AE16" s="107"/>
      <c r="AF16" s="107"/>
      <c r="AG16" s="107" t="e">
        <v>#N/A</v>
      </c>
      <c r="AH16" s="48"/>
      <c r="AI16" s="48"/>
      <c r="AJ16" s="48"/>
      <c r="AK16" s="48"/>
      <c r="AL16" s="48"/>
      <c r="AM16" s="48"/>
    </row>
    <row r="17" spans="1:40" ht="15.75" thickBot="1" x14ac:dyDescent="0.3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7"/>
      <c r="L17" s="38"/>
      <c r="M17" s="103" t="s">
        <v>82</v>
      </c>
      <c r="N17" s="113" t="s">
        <v>77</v>
      </c>
      <c r="O17" s="112"/>
      <c r="P17" s="112"/>
      <c r="Q17" s="71" t="s">
        <v>82</v>
      </c>
      <c r="R17" s="107" t="s">
        <v>82</v>
      </c>
      <c r="S17" s="107" t="s">
        <v>77</v>
      </c>
      <c r="T17" s="107" t="s">
        <v>77</v>
      </c>
      <c r="U17" s="107"/>
      <c r="V17" s="178"/>
      <c r="W17" s="37" t="e">
        <v>#N/A</v>
      </c>
      <c r="X17" s="38" t="e">
        <v>#N/A</v>
      </c>
      <c r="Y17" s="103" t="s">
        <v>82</v>
      </c>
      <c r="Z17" s="103" t="s">
        <v>77</v>
      </c>
      <c r="AA17" s="112"/>
      <c r="AB17" s="112"/>
      <c r="AC17" s="71" t="s">
        <v>82</v>
      </c>
      <c r="AD17" s="107" t="s">
        <v>82</v>
      </c>
      <c r="AE17" s="107"/>
      <c r="AF17" s="107"/>
      <c r="AG17" s="107" t="e">
        <v>#N/A</v>
      </c>
      <c r="AH17" s="48"/>
      <c r="AI17" s="48"/>
      <c r="AJ17" s="48"/>
      <c r="AK17" s="48"/>
      <c r="AL17" s="48"/>
      <c r="AM17" s="48"/>
    </row>
    <row r="18" spans="1:40" ht="15" x14ac:dyDescent="0.25">
      <c r="A18" s="31"/>
      <c r="B18" s="31"/>
      <c r="C18" s="31"/>
      <c r="D18" s="31"/>
      <c r="E18" s="31"/>
      <c r="F18" s="31"/>
      <c r="G18" s="31"/>
      <c r="H18" s="31"/>
      <c r="I18" s="31"/>
      <c r="J18" s="181"/>
      <c r="K18" s="108" t="s">
        <v>82</v>
      </c>
      <c r="L18" s="109" t="s">
        <v>82</v>
      </c>
      <c r="M18" s="182">
        <v>93.869496282938101</v>
      </c>
      <c r="N18" s="182">
        <v>61.109810817476699</v>
      </c>
      <c r="O18" s="182"/>
      <c r="P18" s="182"/>
      <c r="Q18" s="182">
        <v>109.81296570311011</v>
      </c>
      <c r="R18" s="182">
        <v>77.926026862766093</v>
      </c>
      <c r="S18" s="182">
        <v>64.322927404524066</v>
      </c>
      <c r="T18" s="182">
        <v>57.89669423042934</v>
      </c>
      <c r="U18" s="183">
        <v>89.917148389999994</v>
      </c>
      <c r="V18" s="178"/>
      <c r="W18" s="104" t="e">
        <v>#N/A</v>
      </c>
      <c r="X18" s="104" t="e">
        <v>#N/A</v>
      </c>
      <c r="Y18" s="105" t="e">
        <v>#N/A</v>
      </c>
      <c r="Z18" s="105" t="e">
        <v>#N/A</v>
      </c>
      <c r="AA18" s="48"/>
      <c r="AB18" s="48"/>
      <c r="AC18" s="182" t="e">
        <v>#N/A</v>
      </c>
      <c r="AD18" s="182" t="e">
        <v>#N/A</v>
      </c>
      <c r="AE18" s="182" t="e">
        <v>#N/A</v>
      </c>
      <c r="AF18" s="182" t="e">
        <v>#N/A</v>
      </c>
      <c r="AG18" s="190">
        <v>3.4365713100000002</v>
      </c>
      <c r="AH18" s="48"/>
      <c r="AI18" s="48"/>
      <c r="AJ18" s="205">
        <v>2026</v>
      </c>
      <c r="AK18" s="206">
        <v>1.162258974</v>
      </c>
      <c r="AL18" s="206">
        <v>81.278087490000004</v>
      </c>
      <c r="AM18" s="207">
        <v>3.4365713100000002</v>
      </c>
    </row>
    <row r="19" spans="1:40" ht="15" x14ac:dyDescent="0.25">
      <c r="A19" s="31"/>
      <c r="B19" s="191"/>
      <c r="C19" s="31"/>
      <c r="D19" s="31"/>
      <c r="E19" s="31"/>
      <c r="F19" s="31"/>
      <c r="G19" s="31"/>
      <c r="H19" s="191"/>
      <c r="I19" s="31"/>
      <c r="J19" s="181"/>
      <c r="K19" s="108" t="s">
        <v>84</v>
      </c>
      <c r="L19" s="109" t="s">
        <v>84</v>
      </c>
      <c r="M19" s="182">
        <v>84.495834252799995</v>
      </c>
      <c r="N19" s="182">
        <v>60.703729175476703</v>
      </c>
      <c r="O19" s="182"/>
      <c r="P19" s="182"/>
      <c r="Q19" s="182">
        <v>96.204076457410096</v>
      </c>
      <c r="R19" s="182">
        <v>72.787592048189893</v>
      </c>
      <c r="S19" s="182">
        <v>64.663832440049546</v>
      </c>
      <c r="T19" s="182">
        <v>56.743625910903852</v>
      </c>
      <c r="U19" s="183">
        <v>82.603333329999998</v>
      </c>
      <c r="V19" s="192"/>
      <c r="W19" s="104" t="s">
        <v>363</v>
      </c>
      <c r="X19" s="104" t="s">
        <v>363</v>
      </c>
      <c r="Y19" s="105">
        <v>3.3486268979166698</v>
      </c>
      <c r="Z19" s="105">
        <v>3.01993325541667</v>
      </c>
      <c r="AA19" s="105"/>
      <c r="AB19" s="105"/>
      <c r="AC19" s="182">
        <v>3.8765099261682008</v>
      </c>
      <c r="AD19" s="182">
        <v>2.8207438696651388</v>
      </c>
      <c r="AE19" s="182">
        <v>3.3842324714694771</v>
      </c>
      <c r="AF19" s="182">
        <v>2.6556340393638629</v>
      </c>
      <c r="AG19" s="185">
        <v>3.4365713100000002</v>
      </c>
      <c r="AH19" s="51"/>
      <c r="AI19" s="48"/>
      <c r="AJ19" s="197">
        <v>2027</v>
      </c>
      <c r="AK19" s="208">
        <v>1.159233333</v>
      </c>
      <c r="AL19" s="208">
        <v>72.144444440000001</v>
      </c>
      <c r="AM19" s="209">
        <v>3.2172278300000001</v>
      </c>
    </row>
    <row r="20" spans="1:40" ht="1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181"/>
      <c r="K20" s="108" t="s">
        <v>85</v>
      </c>
      <c r="L20" s="109" t="s">
        <v>85</v>
      </c>
      <c r="M20" s="182">
        <v>79.430666854571399</v>
      </c>
      <c r="N20" s="182">
        <v>60.764070824523301</v>
      </c>
      <c r="O20" s="182"/>
      <c r="P20" s="182"/>
      <c r="Q20" s="182">
        <v>90.720879377059106</v>
      </c>
      <c r="R20" s="182">
        <v>68.140454332083692</v>
      </c>
      <c r="S20" s="182">
        <v>64.895219803815735</v>
      </c>
      <c r="T20" s="182">
        <v>56.632921845230861</v>
      </c>
      <c r="U20" s="183">
        <v>77.478888889999993</v>
      </c>
      <c r="V20" s="192"/>
      <c r="W20" s="104" t="s">
        <v>367</v>
      </c>
      <c r="X20" s="104" t="s">
        <v>367</v>
      </c>
      <c r="Y20" s="105">
        <v>3.1103155220833298</v>
      </c>
      <c r="Z20" s="105">
        <v>2.8804470141666698</v>
      </c>
      <c r="AA20" s="105"/>
      <c r="AB20" s="105"/>
      <c r="AC20" s="182">
        <v>3.619918406679794</v>
      </c>
      <c r="AD20" s="182">
        <v>2.6007126374868657</v>
      </c>
      <c r="AE20" s="182">
        <v>3.3254680894380906</v>
      </c>
      <c r="AF20" s="182">
        <v>2.4354259388952491</v>
      </c>
      <c r="AG20" s="185">
        <v>3.2172278300000001</v>
      </c>
      <c r="AH20" s="51"/>
      <c r="AI20" s="48"/>
      <c r="AJ20" s="197">
        <v>2028</v>
      </c>
      <c r="AK20" s="208">
        <v>1.159233333</v>
      </c>
      <c r="AL20" s="208">
        <v>70.227500000000006</v>
      </c>
      <c r="AM20" s="209">
        <v>3.1370215899999998</v>
      </c>
    </row>
    <row r="21" spans="1:40" ht="15" x14ac:dyDescent="0.25">
      <c r="A21" s="184" t="s">
        <v>99</v>
      </c>
      <c r="B21" s="31"/>
      <c r="C21" s="31"/>
      <c r="D21" s="31"/>
      <c r="E21" s="31"/>
      <c r="F21" s="31"/>
      <c r="G21" s="31"/>
      <c r="H21" s="31"/>
      <c r="I21" s="31"/>
      <c r="J21" s="31"/>
      <c r="K21" s="108" t="s">
        <v>362</v>
      </c>
      <c r="L21" s="109" t="s">
        <v>362</v>
      </c>
      <c r="M21" s="182">
        <v>76.008547083195097</v>
      </c>
      <c r="N21" s="182" t="e">
        <v>#N/A</v>
      </c>
      <c r="O21" s="182"/>
      <c r="P21" s="182"/>
      <c r="Q21" s="182">
        <v>86.118805383368596</v>
      </c>
      <c r="R21" s="182">
        <v>65.898288783021599</v>
      </c>
      <c r="S21" s="182" t="e">
        <v>#N/A</v>
      </c>
      <c r="T21" s="182" t="e">
        <v>#N/A</v>
      </c>
      <c r="U21" s="183">
        <v>74.045555559999997</v>
      </c>
      <c r="V21" s="192"/>
      <c r="W21" s="104" t="s">
        <v>368</v>
      </c>
      <c r="X21" s="104" t="s">
        <v>368</v>
      </c>
      <c r="Y21" s="105">
        <v>2.8584862331818202</v>
      </c>
      <c r="Z21" s="105">
        <v>2.7703455742105301</v>
      </c>
      <c r="AA21" s="105"/>
      <c r="AB21" s="105"/>
      <c r="AC21" s="182">
        <v>3.2555397545851914</v>
      </c>
      <c r="AD21" s="182">
        <v>2.4614327117784489</v>
      </c>
      <c r="AE21" s="182">
        <v>3.2477627692044173</v>
      </c>
      <c r="AF21" s="182">
        <v>2.2929283792166428</v>
      </c>
      <c r="AG21" s="185">
        <v>3.1370215899999998</v>
      </c>
      <c r="AH21" s="51"/>
      <c r="AI21" s="48"/>
      <c r="AJ21" s="197">
        <v>2028</v>
      </c>
      <c r="AK21" s="208">
        <v>1.159233333</v>
      </c>
      <c r="AL21" s="208"/>
      <c r="AM21" s="210"/>
    </row>
    <row r="22" spans="1:40" ht="12.75" hidden="1" customHeight="1" x14ac:dyDescent="0.25">
      <c r="A22" s="184"/>
      <c r="B22" s="31"/>
      <c r="C22" s="31"/>
      <c r="D22" s="31"/>
      <c r="E22" s="31"/>
      <c r="F22" s="31"/>
      <c r="G22" s="31"/>
      <c r="H22" s="31"/>
      <c r="I22" s="31"/>
      <c r="J22" s="31"/>
      <c r="K22" s="108" t="s">
        <v>363</v>
      </c>
      <c r="L22" s="109" t="s">
        <v>363</v>
      </c>
      <c r="M22" s="182" t="e">
        <v>#N/A</v>
      </c>
      <c r="N22" s="182" t="e">
        <v>#N/A</v>
      </c>
      <c r="O22" s="182"/>
      <c r="P22" s="182"/>
      <c r="Q22" s="182" t="e">
        <v>#N/A</v>
      </c>
      <c r="R22" s="182" t="e">
        <v>#N/A</v>
      </c>
      <c r="S22" s="182" t="e">
        <v>#N/A</v>
      </c>
      <c r="T22" s="182" t="e">
        <v>#N/A</v>
      </c>
      <c r="U22" s="190">
        <v>81.278087490000004</v>
      </c>
      <c r="V22" s="178"/>
      <c r="W22" s="147">
        <v>2028</v>
      </c>
      <c r="X22" s="147">
        <v>2028</v>
      </c>
      <c r="Y22" s="105" t="e">
        <v>#N/A</v>
      </c>
      <c r="Z22" s="148" t="e">
        <v>#N/A</v>
      </c>
      <c r="AA22" s="105"/>
      <c r="AB22" s="105"/>
      <c r="AC22" s="182" t="e">
        <v>#N/A</v>
      </c>
      <c r="AD22" s="182" t="e">
        <v>#N/A</v>
      </c>
      <c r="AE22" s="182" t="e">
        <v>#N/A</v>
      </c>
      <c r="AF22" s="182" t="e">
        <v>#N/A</v>
      </c>
      <c r="AG22" s="182" t="e">
        <v>#N/A</v>
      </c>
      <c r="AH22" s="48"/>
      <c r="AI22" s="48"/>
      <c r="AJ22" s="197">
        <v>2029</v>
      </c>
      <c r="AK22" s="208">
        <v>1.159233333</v>
      </c>
      <c r="AL22" s="48" t="e">
        <v>#N/A</v>
      </c>
      <c r="AM22" s="196" t="e">
        <v>#N/A</v>
      </c>
    </row>
    <row r="23" spans="1:40" ht="15.75" thickBot="1" x14ac:dyDescent="0.3">
      <c r="A23" s="184" t="s">
        <v>99</v>
      </c>
      <c r="B23" s="31"/>
      <c r="C23" s="31"/>
      <c r="D23" s="31"/>
      <c r="E23" s="31"/>
      <c r="F23" s="31"/>
      <c r="G23" s="31"/>
      <c r="H23" s="31"/>
      <c r="I23" s="31"/>
      <c r="J23" s="181"/>
      <c r="K23" s="108">
        <v>2027</v>
      </c>
      <c r="L23" s="109">
        <v>2027</v>
      </c>
      <c r="M23" s="182">
        <v>74.134544808617093</v>
      </c>
      <c r="N23" s="182">
        <v>62.041741130819503</v>
      </c>
      <c r="O23" s="182"/>
      <c r="P23" s="182"/>
      <c r="Q23" s="182">
        <v>83.730503790436089</v>
      </c>
      <c r="R23" s="182">
        <v>64.538585826798098</v>
      </c>
      <c r="S23" s="182">
        <v>66.681206274783591</v>
      </c>
      <c r="T23" s="182">
        <v>57.402275986855415</v>
      </c>
      <c r="U23" s="185">
        <v>72.144444440000001</v>
      </c>
      <c r="V23" s="178"/>
      <c r="W23" s="130">
        <v>2029</v>
      </c>
      <c r="X23" s="130">
        <v>2029</v>
      </c>
      <c r="Y23" s="130" t="e">
        <v>#N/A</v>
      </c>
      <c r="Z23" s="114" t="e">
        <v>#N/A</v>
      </c>
      <c r="AA23" s="130"/>
      <c r="AB23" s="114"/>
      <c r="AC23" s="130" t="e">
        <v>#N/A</v>
      </c>
      <c r="AD23" s="130" t="e">
        <v>#N/A</v>
      </c>
      <c r="AE23" s="114" t="e">
        <v>#N/A</v>
      </c>
      <c r="AF23" s="114" t="e">
        <v>#N/A</v>
      </c>
      <c r="AG23" s="48" t="e">
        <v>#N/A</v>
      </c>
      <c r="AH23" s="48"/>
      <c r="AI23" s="48"/>
      <c r="AJ23" s="202"/>
      <c r="AK23" s="211"/>
      <c r="AL23" s="211"/>
      <c r="AM23" s="212"/>
    </row>
    <row r="24" spans="1:40" ht="15" x14ac:dyDescent="0.25">
      <c r="A24" s="184" t="s">
        <v>99</v>
      </c>
      <c r="B24" s="31"/>
      <c r="C24" s="31"/>
      <c r="D24" s="31"/>
      <c r="E24" s="31"/>
      <c r="F24" s="31"/>
      <c r="G24" s="31"/>
      <c r="H24" s="31"/>
      <c r="I24" s="31"/>
      <c r="J24" s="181"/>
      <c r="K24" s="108">
        <v>2028</v>
      </c>
      <c r="L24" s="109">
        <v>2028</v>
      </c>
      <c r="M24" s="182">
        <v>71.985714285714295</v>
      </c>
      <c r="N24" s="182">
        <v>63.923064516129003</v>
      </c>
      <c r="O24" s="182"/>
      <c r="P24" s="182"/>
      <c r="Q24" s="182">
        <v>80.293381646339057</v>
      </c>
      <c r="R24" s="182">
        <v>63.678046925089532</v>
      </c>
      <c r="S24" s="182">
        <v>68.812983853810579</v>
      </c>
      <c r="T24" s="182">
        <v>59.03314517844742</v>
      </c>
      <c r="U24" s="185">
        <v>70.227500000000006</v>
      </c>
      <c r="V24" s="192"/>
      <c r="W24" s="104" t="s">
        <v>369</v>
      </c>
      <c r="X24" s="104" t="s">
        <v>369</v>
      </c>
      <c r="Y24" s="105">
        <v>2.7634791447368401</v>
      </c>
      <c r="Z24" s="148">
        <v>2.7901372379999998</v>
      </c>
      <c r="AA24" s="105"/>
      <c r="AB24" s="148"/>
      <c r="AC24" s="182">
        <v>3.1388567395404792</v>
      </c>
      <c r="AD24" s="182">
        <v>2.388101549933201</v>
      </c>
      <c r="AE24" s="189">
        <v>3.2496543843625298</v>
      </c>
      <c r="AF24" s="189">
        <v>2.3306200916374697</v>
      </c>
      <c r="AG24" s="48" t="e">
        <v>#N/A</v>
      </c>
      <c r="AH24" s="48"/>
      <c r="AI24" s="48"/>
      <c r="AJ24" s="48"/>
      <c r="AK24" s="48"/>
      <c r="AL24" s="48"/>
      <c r="AM24" s="48"/>
    </row>
    <row r="25" spans="1:40" ht="12.75" hidden="1" customHeight="1" x14ac:dyDescent="0.25">
      <c r="A25" s="184"/>
      <c r="B25" s="31"/>
      <c r="C25" s="31"/>
      <c r="D25" s="31"/>
      <c r="E25" s="31"/>
      <c r="F25" s="31"/>
      <c r="G25" s="31"/>
      <c r="H25" s="31"/>
      <c r="I25" s="31"/>
      <c r="J25" s="181"/>
      <c r="K25" s="114">
        <v>2028</v>
      </c>
      <c r="L25" s="114">
        <v>2028</v>
      </c>
      <c r="M25" s="186" t="e">
        <v>#N/A</v>
      </c>
      <c r="N25" s="186" t="e">
        <v>#N/A</v>
      </c>
      <c r="O25" s="186"/>
      <c r="P25" s="186"/>
      <c r="Q25" s="186" t="e">
        <v>#N/A</v>
      </c>
      <c r="R25" s="186" t="e">
        <v>#N/A</v>
      </c>
      <c r="S25" s="186" t="e">
        <v>#N/A</v>
      </c>
      <c r="T25" s="186" t="e">
        <v>#N/A</v>
      </c>
      <c r="U25" s="186" t="e">
        <v>#N/A</v>
      </c>
      <c r="V25" s="192"/>
      <c r="W25" s="104" t="e">
        <v>#N/A</v>
      </c>
      <c r="X25" s="104" t="e">
        <v>#N/A</v>
      </c>
      <c r="Y25" s="105" t="e">
        <v>#N/A</v>
      </c>
      <c r="Z25" s="105" t="e">
        <v>#N/A</v>
      </c>
      <c r="AA25" s="193"/>
      <c r="AB25" s="193"/>
      <c r="AC25" s="182" t="e">
        <v>#N/A</v>
      </c>
      <c r="AD25" s="182" t="e">
        <v>#N/A</v>
      </c>
      <c r="AE25" s="182" t="e">
        <v>#N/A</v>
      </c>
      <c r="AF25" s="182" t="e">
        <v>#N/A</v>
      </c>
      <c r="AG25" s="48" t="e">
        <v>#N/A</v>
      </c>
      <c r="AH25" s="48"/>
      <c r="AI25" s="48"/>
      <c r="AJ25" s="48"/>
      <c r="AK25" s="48"/>
      <c r="AL25" s="48"/>
      <c r="AM25" s="48"/>
    </row>
    <row r="26" spans="1:40" ht="15" x14ac:dyDescent="0.25">
      <c r="A26" s="184" t="s">
        <v>99</v>
      </c>
      <c r="B26" s="31"/>
      <c r="C26" s="31"/>
      <c r="D26" s="31"/>
      <c r="E26" s="31"/>
      <c r="F26" s="31"/>
      <c r="G26" s="31"/>
      <c r="H26" s="31"/>
      <c r="I26" s="31"/>
      <c r="J26" s="31"/>
      <c r="K26" s="114">
        <v>2029</v>
      </c>
      <c r="L26" s="114">
        <v>2029</v>
      </c>
      <c r="M26" s="48" t="e">
        <v>#N/A</v>
      </c>
      <c r="N26" s="189" t="e">
        <v>#N/A</v>
      </c>
      <c r="O26" s="48"/>
      <c r="P26" s="189"/>
      <c r="Q26" s="48" t="e">
        <v>#N/A</v>
      </c>
      <c r="R26" s="48" t="e">
        <v>#N/A</v>
      </c>
      <c r="S26" s="189" t="e">
        <v>#N/A</v>
      </c>
      <c r="T26" s="189" t="e">
        <v>#N/A</v>
      </c>
      <c r="U26" s="48" t="e">
        <v>#N/A</v>
      </c>
      <c r="V26" s="178"/>
      <c r="W26" s="178"/>
      <c r="X26" s="178"/>
      <c r="Y26" s="35"/>
      <c r="Z26" s="35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</row>
    <row r="27" spans="1:40" ht="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108">
        <v>2030</v>
      </c>
      <c r="L27" s="109">
        <v>2030</v>
      </c>
      <c r="M27" s="182">
        <v>71.927232142857093</v>
      </c>
      <c r="N27" s="189">
        <v>65.873928571428607</v>
      </c>
      <c r="O27" s="182"/>
      <c r="P27" s="189"/>
      <c r="Q27" s="182">
        <v>80.376541432490868</v>
      </c>
      <c r="R27" s="182">
        <v>63.477922853223319</v>
      </c>
      <c r="S27" s="189">
        <v>71.707495766287281</v>
      </c>
      <c r="T27" s="189">
        <v>60.040361376569933</v>
      </c>
      <c r="U27" s="178" t="e">
        <v>#N/A</v>
      </c>
      <c r="V27" s="178"/>
      <c r="W27" s="178"/>
      <c r="X27" s="178"/>
      <c r="Y27" s="35"/>
      <c r="Z27" s="35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</row>
    <row r="28" spans="1:40" ht="15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3"/>
      <c r="L28" s="33"/>
      <c r="M28" s="33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</row>
    <row r="29" spans="1:40" x14ac:dyDescent="0.2">
      <c r="A29" s="31"/>
      <c r="B29" s="31"/>
      <c r="C29" s="31"/>
      <c r="D29" s="31"/>
      <c r="E29" s="31"/>
      <c r="F29" s="213"/>
      <c r="G29" s="213"/>
      <c r="H29" s="213"/>
      <c r="I29" s="213"/>
      <c r="J29" s="213"/>
      <c r="K29" s="214"/>
      <c r="M29" s="252" t="str">
        <f>_xlfn.CONCAT("SPF ",M3)</f>
        <v>SPF Q2 2026</v>
      </c>
      <c r="N29" s="252"/>
      <c r="O29" s="252"/>
      <c r="P29" s="252"/>
      <c r="Q29" s="252"/>
      <c r="R29" s="188"/>
      <c r="S29" s="188"/>
      <c r="T29" s="188"/>
      <c r="U29" s="188"/>
      <c r="V29" s="188"/>
      <c r="X29" s="252"/>
      <c r="Y29" s="252"/>
      <c r="Z29" s="252"/>
      <c r="AA29" s="252"/>
      <c r="AB29" s="252"/>
    </row>
    <row r="30" spans="1:40" x14ac:dyDescent="0.2">
      <c r="F30" s="215"/>
      <c r="G30" s="215"/>
      <c r="H30" s="215"/>
      <c r="I30" s="215"/>
      <c r="J30" s="215"/>
      <c r="K30" s="215"/>
      <c r="L30" s="215"/>
      <c r="M30" s="252" t="str">
        <f>_xlfn.CONCAT("SPF ",N3)</f>
        <v>SPF Q1 2026</v>
      </c>
      <c r="N30" s="252"/>
      <c r="O30" s="252"/>
      <c r="P30" s="252"/>
      <c r="Q30" s="252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  <c r="AD30" s="215"/>
      <c r="AE30" s="215"/>
      <c r="AF30" s="215"/>
      <c r="AG30" s="215"/>
      <c r="AH30" s="215"/>
      <c r="AI30" s="215"/>
      <c r="AJ30" s="215"/>
      <c r="AK30" s="215"/>
      <c r="AL30" s="215"/>
      <c r="AM30" s="215"/>
      <c r="AN30" s="215"/>
    </row>
    <row r="31" spans="1:40" x14ac:dyDescent="0.2">
      <c r="F31" s="215"/>
      <c r="G31" s="215"/>
      <c r="H31" s="215"/>
      <c r="I31" s="215"/>
      <c r="J31" s="215"/>
      <c r="K31" s="215"/>
      <c r="L31" s="215"/>
      <c r="M31" s="215"/>
      <c r="N31" s="215"/>
      <c r="O31" s="215"/>
      <c r="P31" s="215"/>
      <c r="Q31" s="215"/>
      <c r="R31" s="215"/>
      <c r="S31" s="215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  <c r="AI31" s="215"/>
      <c r="AJ31" s="215"/>
      <c r="AK31" s="215"/>
      <c r="AL31" s="215"/>
      <c r="AM31" s="215"/>
      <c r="AN31" s="215"/>
    </row>
    <row r="32" spans="1:40" x14ac:dyDescent="0.2"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  <c r="AI32" s="215"/>
      <c r="AJ32" s="215"/>
      <c r="AK32" s="215"/>
      <c r="AL32" s="215"/>
      <c r="AM32" s="215"/>
      <c r="AN32" s="215"/>
    </row>
    <row r="33" spans="6:40" x14ac:dyDescent="0.2">
      <c r="F33" s="215"/>
      <c r="G33" s="215"/>
      <c r="H33" s="215"/>
      <c r="I33" s="215"/>
      <c r="J33" s="215"/>
      <c r="K33" s="215"/>
      <c r="L33" s="215"/>
      <c r="M33" s="215"/>
      <c r="N33" s="215"/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  <c r="AI33" s="215"/>
      <c r="AJ33" s="215"/>
      <c r="AK33" s="215"/>
      <c r="AL33" s="215"/>
      <c r="AM33" s="215"/>
      <c r="AN33" s="215"/>
    </row>
    <row r="34" spans="6:40" x14ac:dyDescent="0.2">
      <c r="F34" s="215"/>
      <c r="G34" s="215"/>
      <c r="H34" s="215"/>
      <c r="I34" s="215"/>
      <c r="J34" s="215"/>
      <c r="K34" s="215"/>
      <c r="L34" s="215"/>
      <c r="M34" s="215"/>
      <c r="N34" s="215"/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</row>
    <row r="35" spans="6:40" x14ac:dyDescent="0.2"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5"/>
      <c r="R35" s="215"/>
      <c r="S35" s="215"/>
      <c r="U35" s="215"/>
      <c r="V35" s="215"/>
      <c r="W35" s="215"/>
      <c r="X35" s="215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</row>
    <row r="36" spans="6:40" x14ac:dyDescent="0.2">
      <c r="F36" s="215"/>
      <c r="G36" s="215"/>
      <c r="H36" s="215"/>
      <c r="I36" s="215"/>
      <c r="J36" s="215"/>
      <c r="K36" s="215"/>
      <c r="L36" s="215"/>
      <c r="M36" s="215"/>
      <c r="N36" s="215"/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</row>
    <row r="37" spans="6:40" x14ac:dyDescent="0.2">
      <c r="F37" s="215"/>
      <c r="G37" s="215"/>
      <c r="H37" s="215"/>
      <c r="I37" s="215"/>
      <c r="J37" s="215"/>
      <c r="K37" s="215"/>
      <c r="L37" s="215"/>
      <c r="M37" s="215"/>
      <c r="N37" s="215"/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</row>
    <row r="38" spans="6:40" x14ac:dyDescent="0.2">
      <c r="F38" s="215"/>
      <c r="G38" s="215"/>
      <c r="H38" s="215"/>
      <c r="I38" s="215"/>
      <c r="J38" s="215"/>
      <c r="K38" s="215"/>
      <c r="L38" s="215"/>
      <c r="M38" s="215"/>
      <c r="N38" s="215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</row>
    <row r="39" spans="6:40" x14ac:dyDescent="0.2">
      <c r="F39" s="215"/>
      <c r="G39" s="215"/>
      <c r="H39" s="215"/>
      <c r="I39" s="215"/>
      <c r="J39" s="215"/>
      <c r="K39" s="215"/>
      <c r="L39" s="215"/>
      <c r="M39" s="215"/>
      <c r="N39" s="21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</row>
    <row r="40" spans="6:40" x14ac:dyDescent="0.2">
      <c r="F40" s="215"/>
      <c r="G40" s="215"/>
      <c r="H40" s="215"/>
      <c r="I40" s="215"/>
      <c r="J40" s="215"/>
      <c r="K40" s="215"/>
      <c r="L40" s="215"/>
      <c r="M40" s="215"/>
      <c r="N40" s="215"/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</row>
    <row r="41" spans="6:40" x14ac:dyDescent="0.2">
      <c r="F41" s="215"/>
      <c r="G41" s="215"/>
      <c r="H41" s="215"/>
      <c r="I41" s="215"/>
      <c r="J41" s="215"/>
      <c r="K41" s="215"/>
      <c r="L41" s="215"/>
      <c r="M41" s="215"/>
      <c r="N41" s="215"/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</row>
    <row r="42" spans="6:40" x14ac:dyDescent="0.2"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</row>
    <row r="43" spans="6:40" x14ac:dyDescent="0.2">
      <c r="F43" s="215"/>
      <c r="G43" s="215"/>
      <c r="H43" s="215"/>
      <c r="I43" s="215"/>
      <c r="J43" s="215"/>
      <c r="K43" s="215"/>
      <c r="L43" s="215"/>
      <c r="M43" s="215"/>
      <c r="N43" s="215"/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</row>
    <row r="44" spans="6:40" x14ac:dyDescent="0.2">
      <c r="F44" s="215"/>
      <c r="G44" s="215"/>
      <c r="H44" s="215"/>
      <c r="I44" s="215"/>
      <c r="J44" s="215"/>
      <c r="K44" s="215"/>
      <c r="L44" s="215"/>
      <c r="M44" s="215"/>
      <c r="N44" s="215"/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</row>
    <row r="45" spans="6:40" x14ac:dyDescent="0.2"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</row>
    <row r="46" spans="6:40" x14ac:dyDescent="0.2">
      <c r="F46" s="215"/>
      <c r="G46" s="215"/>
      <c r="H46" s="215"/>
      <c r="I46" s="215"/>
      <c r="J46" s="215"/>
      <c r="K46" s="215"/>
      <c r="L46" s="215"/>
      <c r="M46" s="215"/>
      <c r="N46" s="215"/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  <c r="AI46" s="215"/>
      <c r="AJ46" s="215"/>
      <c r="AK46" s="215"/>
      <c r="AL46" s="215"/>
      <c r="AM46" s="215"/>
      <c r="AN46" s="215"/>
    </row>
    <row r="47" spans="6:40" x14ac:dyDescent="0.2"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  <c r="AI47" s="215"/>
      <c r="AJ47" s="215"/>
      <c r="AK47" s="215"/>
      <c r="AL47" s="215"/>
      <c r="AM47" s="215"/>
      <c r="AN47" s="215"/>
    </row>
    <row r="48" spans="6:40" x14ac:dyDescent="0.2">
      <c r="F48" s="215"/>
      <c r="G48" s="215"/>
      <c r="H48" s="215"/>
      <c r="I48" s="215"/>
      <c r="J48" s="215"/>
      <c r="K48" s="215"/>
      <c r="L48" s="215"/>
      <c r="M48" s="215"/>
      <c r="N48" s="215"/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  <c r="AI48" s="215"/>
      <c r="AJ48" s="215"/>
      <c r="AK48" s="215"/>
      <c r="AL48" s="215"/>
      <c r="AM48" s="215"/>
      <c r="AN48" s="215"/>
    </row>
    <row r="49" spans="6:40" x14ac:dyDescent="0.2">
      <c r="F49" s="215"/>
      <c r="G49" s="215"/>
      <c r="H49" s="215"/>
      <c r="I49" s="215"/>
      <c r="J49" s="215"/>
      <c r="K49" s="215"/>
      <c r="L49" s="215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  <c r="AI49" s="215"/>
      <c r="AJ49" s="215"/>
      <c r="AK49" s="215"/>
      <c r="AL49" s="215"/>
      <c r="AM49" s="215"/>
      <c r="AN49" s="215"/>
    </row>
    <row r="50" spans="6:40" x14ac:dyDescent="0.2">
      <c r="F50" s="215"/>
      <c r="G50" s="215"/>
      <c r="H50" s="215"/>
      <c r="I50" s="215"/>
      <c r="J50" s="215"/>
      <c r="K50" s="215"/>
      <c r="L50" s="215"/>
      <c r="M50" s="215"/>
      <c r="N50" s="21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  <c r="AI50" s="215"/>
      <c r="AJ50" s="215"/>
      <c r="AK50" s="215"/>
      <c r="AL50" s="215"/>
      <c r="AM50" s="215"/>
      <c r="AN50" s="215"/>
    </row>
    <row r="51" spans="6:40" x14ac:dyDescent="0.2"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  <c r="AD51" s="215"/>
      <c r="AE51" s="215"/>
      <c r="AF51" s="215"/>
      <c r="AG51" s="215"/>
      <c r="AH51" s="215"/>
      <c r="AI51" s="215"/>
      <c r="AJ51" s="215"/>
      <c r="AK51" s="215"/>
      <c r="AL51" s="215"/>
      <c r="AM51" s="215"/>
      <c r="AN51" s="215"/>
    </row>
    <row r="52" spans="6:40" x14ac:dyDescent="0.2"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41"/>
      <c r="Y52" s="241"/>
      <c r="Z52" s="241"/>
      <c r="AA52" s="241"/>
      <c r="AB52" s="241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</row>
    <row r="53" spans="6:40" x14ac:dyDescent="0.2">
      <c r="F53" s="215"/>
      <c r="G53" s="215"/>
      <c r="H53" s="215"/>
      <c r="I53" s="215"/>
      <c r="J53" s="215"/>
      <c r="K53" s="215"/>
      <c r="L53" s="215"/>
      <c r="M53" s="215"/>
      <c r="N53" s="241"/>
      <c r="O53" s="241"/>
      <c r="P53" s="241"/>
      <c r="Q53" s="241"/>
      <c r="R53" s="241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  <c r="AI53" s="215"/>
      <c r="AJ53" s="215"/>
      <c r="AK53" s="215"/>
      <c r="AL53" s="215"/>
      <c r="AM53" s="215"/>
      <c r="AN53" s="215"/>
    </row>
    <row r="54" spans="6:40" x14ac:dyDescent="0.2">
      <c r="F54" s="215"/>
      <c r="G54" s="215"/>
      <c r="H54" s="215"/>
      <c r="I54" s="215"/>
      <c r="J54" s="215"/>
      <c r="K54" s="215"/>
      <c r="L54" s="215"/>
      <c r="M54" s="215"/>
      <c r="N54" s="215"/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  <c r="AI54" s="215"/>
      <c r="AJ54" s="215"/>
      <c r="AK54" s="215"/>
      <c r="AL54" s="215"/>
      <c r="AM54" s="215"/>
      <c r="AN54" s="215"/>
    </row>
    <row r="55" spans="6:40" x14ac:dyDescent="0.2"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  <c r="AI55" s="215"/>
      <c r="AJ55" s="215"/>
      <c r="AK55" s="215"/>
      <c r="AL55" s="215"/>
      <c r="AM55" s="215"/>
      <c r="AN55" s="215"/>
    </row>
    <row r="56" spans="6:40" x14ac:dyDescent="0.2">
      <c r="F56" s="215"/>
      <c r="G56" s="215"/>
      <c r="H56" s="215"/>
      <c r="I56" s="215"/>
      <c r="J56" s="215"/>
      <c r="K56" s="215"/>
      <c r="L56" s="215"/>
      <c r="M56" s="215"/>
      <c r="N56" s="215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  <c r="AI56" s="215"/>
      <c r="AJ56" s="215"/>
      <c r="AK56" s="215"/>
      <c r="AL56" s="215"/>
      <c r="AM56" s="215"/>
      <c r="AN56" s="215"/>
    </row>
    <row r="57" spans="6:40" x14ac:dyDescent="0.2"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  <c r="AI57" s="215"/>
      <c r="AJ57" s="215"/>
      <c r="AK57" s="215"/>
      <c r="AL57" s="215"/>
      <c r="AM57" s="215"/>
      <c r="AN57" s="215"/>
    </row>
    <row r="58" spans="6:40" x14ac:dyDescent="0.2"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  <c r="AN58" s="215"/>
    </row>
    <row r="59" spans="6:40" x14ac:dyDescent="0.2">
      <c r="F59" s="215"/>
      <c r="G59" s="215"/>
      <c r="H59" s="215"/>
      <c r="I59" s="215"/>
      <c r="J59" s="215"/>
      <c r="K59" s="215"/>
      <c r="L59" s="215"/>
      <c r="M59" s="215"/>
      <c r="N59" s="21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  <c r="AI59" s="215"/>
      <c r="AJ59" s="215"/>
      <c r="AK59" s="215"/>
      <c r="AL59" s="215"/>
      <c r="AM59" s="215"/>
      <c r="AN59" s="215"/>
    </row>
    <row r="60" spans="6:40" x14ac:dyDescent="0.2"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215"/>
    </row>
    <row r="61" spans="6:40" x14ac:dyDescent="0.2">
      <c r="F61" s="215"/>
      <c r="G61" s="215"/>
      <c r="H61" s="215"/>
      <c r="I61" s="215"/>
      <c r="J61" s="215"/>
      <c r="K61" s="215"/>
      <c r="L61" s="215"/>
      <c r="M61" s="215"/>
      <c r="N61" s="215"/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  <c r="AI61" s="215"/>
      <c r="AJ61" s="215"/>
      <c r="AK61" s="215"/>
      <c r="AL61" s="215"/>
      <c r="AM61" s="215"/>
      <c r="AN61" s="215"/>
    </row>
    <row r="62" spans="6:40" x14ac:dyDescent="0.2"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  <c r="AI62" s="215"/>
      <c r="AJ62" s="215"/>
      <c r="AK62" s="215"/>
      <c r="AL62" s="215"/>
      <c r="AM62" s="215"/>
      <c r="AN62" s="215"/>
    </row>
    <row r="63" spans="6:40" x14ac:dyDescent="0.2">
      <c r="F63" s="215"/>
      <c r="G63" s="215"/>
      <c r="H63" s="215"/>
      <c r="I63" s="215"/>
      <c r="J63" s="215"/>
      <c r="K63" s="215"/>
      <c r="L63" s="215"/>
      <c r="M63" s="215"/>
      <c r="N63" s="215"/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  <c r="AI63" s="215"/>
      <c r="AJ63" s="215"/>
      <c r="AK63" s="215"/>
      <c r="AL63" s="215"/>
      <c r="AM63" s="215"/>
      <c r="AN63" s="215"/>
    </row>
    <row r="64" spans="6:40" x14ac:dyDescent="0.2">
      <c r="F64" s="215"/>
      <c r="G64" s="215"/>
      <c r="H64" s="215"/>
      <c r="I64" s="215"/>
      <c r="J64" s="215"/>
      <c r="K64" s="215"/>
      <c r="L64" s="215"/>
      <c r="M64" s="215"/>
      <c r="N64" s="215"/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  <c r="AI64" s="215"/>
      <c r="AJ64" s="215"/>
      <c r="AK64" s="215"/>
      <c r="AL64" s="215"/>
      <c r="AM64" s="215"/>
      <c r="AN64" s="215"/>
    </row>
    <row r="65" spans="6:40" x14ac:dyDescent="0.2"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  <c r="AD65" s="215"/>
      <c r="AE65" s="215"/>
      <c r="AF65" s="215"/>
      <c r="AG65" s="215"/>
      <c r="AH65" s="215"/>
      <c r="AI65" s="215"/>
      <c r="AJ65" s="215"/>
      <c r="AK65" s="215"/>
      <c r="AL65" s="215"/>
      <c r="AM65" s="215"/>
      <c r="AN65" s="215"/>
    </row>
    <row r="66" spans="6:40" x14ac:dyDescent="0.2">
      <c r="F66" s="215"/>
      <c r="G66" s="215"/>
      <c r="H66" s="215"/>
      <c r="I66" s="215"/>
      <c r="J66" s="215"/>
      <c r="K66" s="215"/>
      <c r="L66" s="215"/>
      <c r="M66" s="215"/>
      <c r="N66" s="215"/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  <c r="AI66" s="215"/>
      <c r="AJ66" s="215"/>
      <c r="AK66" s="215"/>
      <c r="AL66" s="215"/>
      <c r="AM66" s="215"/>
      <c r="AN66" s="215"/>
    </row>
    <row r="67" spans="6:40" x14ac:dyDescent="0.2">
      <c r="F67" s="215"/>
      <c r="G67" s="215"/>
      <c r="H67" s="215"/>
      <c r="I67" s="215"/>
      <c r="J67" s="215"/>
      <c r="K67" s="215"/>
      <c r="L67" s="215"/>
      <c r="M67" s="215"/>
      <c r="N67" s="215"/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  <c r="AI67" s="215"/>
      <c r="AJ67" s="215"/>
      <c r="AK67" s="215"/>
      <c r="AL67" s="215"/>
      <c r="AM67" s="215"/>
      <c r="AN67" s="215"/>
    </row>
    <row r="68" spans="6:40" x14ac:dyDescent="0.2">
      <c r="F68" s="215"/>
      <c r="G68" s="215"/>
      <c r="H68" s="215"/>
      <c r="I68" s="215"/>
      <c r="J68" s="215"/>
      <c r="K68" s="215"/>
      <c r="L68" s="215"/>
      <c r="M68" s="215"/>
      <c r="N68" s="215"/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  <c r="AI68" s="215"/>
      <c r="AJ68" s="215"/>
      <c r="AK68" s="215"/>
      <c r="AL68" s="215"/>
      <c r="AM68" s="215"/>
      <c r="AN68" s="215"/>
    </row>
    <row r="69" spans="6:40" x14ac:dyDescent="0.2">
      <c r="F69" s="215"/>
      <c r="G69" s="215"/>
      <c r="H69" s="215"/>
      <c r="I69" s="215"/>
      <c r="J69" s="215"/>
      <c r="K69" s="215"/>
      <c r="L69" s="215"/>
      <c r="M69" s="215"/>
      <c r="N69" s="215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  <c r="AI69" s="215"/>
      <c r="AJ69" s="215"/>
      <c r="AK69" s="215"/>
      <c r="AL69" s="215"/>
      <c r="AM69" s="215"/>
      <c r="AN69" s="215"/>
    </row>
    <row r="70" spans="6:40" x14ac:dyDescent="0.2">
      <c r="F70" s="215"/>
      <c r="G70" s="215"/>
      <c r="H70" s="215"/>
      <c r="I70" s="215"/>
      <c r="J70" s="215"/>
      <c r="K70" s="215"/>
      <c r="L70" s="215"/>
      <c r="M70" s="215"/>
      <c r="N70" s="21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  <c r="AI70" s="215"/>
      <c r="AJ70" s="215"/>
      <c r="AK70" s="215"/>
      <c r="AL70" s="215"/>
      <c r="AM70" s="215"/>
      <c r="AN70" s="215"/>
    </row>
    <row r="71" spans="6:40" x14ac:dyDescent="0.2">
      <c r="F71" s="215"/>
      <c r="G71" s="215"/>
      <c r="H71" s="215"/>
      <c r="I71" s="215"/>
      <c r="J71" s="215"/>
      <c r="K71" s="215"/>
      <c r="L71" s="215"/>
      <c r="M71" s="215"/>
      <c r="N71" s="215"/>
      <c r="O71" s="215"/>
      <c r="P71" s="215"/>
      <c r="Q71" s="215"/>
      <c r="R71" s="215"/>
      <c r="S71" s="215"/>
      <c r="T71" s="215"/>
      <c r="U71" s="215"/>
      <c r="V71" s="215"/>
      <c r="W71" s="215"/>
      <c r="X71" s="215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  <c r="AI71" s="215"/>
      <c r="AJ71" s="215"/>
      <c r="AK71" s="215"/>
      <c r="AL71" s="215"/>
      <c r="AM71" s="215"/>
      <c r="AN71" s="215"/>
    </row>
    <row r="72" spans="6:40" x14ac:dyDescent="0.2">
      <c r="F72" s="215"/>
      <c r="G72" s="215"/>
      <c r="H72" s="215"/>
      <c r="I72" s="215"/>
      <c r="J72" s="215"/>
      <c r="K72" s="215"/>
      <c r="L72" s="215"/>
      <c r="M72" s="215"/>
      <c r="N72" s="215"/>
      <c r="O72" s="215"/>
      <c r="P72" s="215"/>
      <c r="Q72" s="215"/>
      <c r="R72" s="215"/>
      <c r="S72" s="215"/>
      <c r="T72" s="215"/>
      <c r="U72" s="215"/>
      <c r="V72" s="215"/>
      <c r="W72" s="215"/>
      <c r="X72" s="215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  <c r="AI72" s="215"/>
      <c r="AJ72" s="215"/>
      <c r="AK72" s="215"/>
      <c r="AL72" s="215"/>
      <c r="AM72" s="215"/>
      <c r="AN72" s="215"/>
    </row>
    <row r="73" spans="6:40" x14ac:dyDescent="0.2"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5"/>
      <c r="AC73" s="215"/>
      <c r="AD73" s="215"/>
      <c r="AE73" s="215"/>
      <c r="AF73" s="215"/>
      <c r="AG73" s="215"/>
      <c r="AH73" s="215"/>
      <c r="AI73" s="215"/>
      <c r="AJ73" s="215"/>
      <c r="AK73" s="215"/>
      <c r="AL73" s="215"/>
      <c r="AM73" s="215"/>
      <c r="AN73" s="215"/>
    </row>
    <row r="74" spans="6:40" x14ac:dyDescent="0.2">
      <c r="F74" s="215"/>
      <c r="G74" s="215"/>
      <c r="H74" s="215"/>
      <c r="I74" s="215"/>
      <c r="J74" s="215"/>
      <c r="K74" s="215"/>
      <c r="L74" s="215"/>
      <c r="M74" s="215"/>
      <c r="N74" s="215"/>
      <c r="O74" s="215"/>
      <c r="P74" s="215"/>
      <c r="Q74" s="215"/>
      <c r="R74" s="215"/>
      <c r="S74" s="215"/>
      <c r="T74" s="215"/>
      <c r="U74" s="215"/>
      <c r="V74" s="215"/>
      <c r="W74" s="215"/>
      <c r="X74" s="215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  <c r="AI74" s="215"/>
      <c r="AJ74" s="215"/>
      <c r="AK74" s="215"/>
      <c r="AL74" s="215"/>
      <c r="AM74" s="215"/>
      <c r="AN74" s="215"/>
    </row>
    <row r="75" spans="6:40" x14ac:dyDescent="0.2">
      <c r="F75" s="215"/>
      <c r="G75" s="215"/>
      <c r="H75" s="215"/>
      <c r="I75" s="215"/>
      <c r="J75" s="215"/>
      <c r="K75" s="215"/>
      <c r="L75" s="215"/>
      <c r="M75" s="215"/>
      <c r="N75" s="215"/>
      <c r="O75" s="215"/>
      <c r="P75" s="215"/>
      <c r="Q75" s="215"/>
      <c r="R75" s="215"/>
      <c r="S75" s="215"/>
      <c r="T75" s="215"/>
      <c r="U75" s="215"/>
      <c r="V75" s="215"/>
      <c r="W75" s="215"/>
      <c r="X75" s="215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  <c r="AI75" s="215"/>
      <c r="AJ75" s="215"/>
      <c r="AK75" s="215"/>
      <c r="AL75" s="215"/>
      <c r="AM75" s="215"/>
      <c r="AN75" s="215"/>
    </row>
    <row r="76" spans="6:40" x14ac:dyDescent="0.2">
      <c r="F76" s="215"/>
      <c r="G76" s="215"/>
      <c r="H76" s="215"/>
      <c r="I76" s="215"/>
      <c r="J76" s="215"/>
      <c r="K76" s="215"/>
      <c r="L76" s="215"/>
      <c r="M76" s="215"/>
      <c r="N76" s="215"/>
      <c r="O76" s="215"/>
      <c r="P76" s="215"/>
      <c r="Q76" s="215"/>
      <c r="R76" s="215"/>
      <c r="S76" s="215"/>
      <c r="T76" s="215"/>
      <c r="U76" s="215"/>
      <c r="V76" s="215"/>
      <c r="W76" s="215"/>
      <c r="X76" s="215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  <c r="AI76" s="215"/>
      <c r="AJ76" s="215"/>
      <c r="AK76" s="215"/>
      <c r="AL76" s="215"/>
      <c r="AM76" s="215"/>
      <c r="AN76" s="215"/>
    </row>
  </sheetData>
  <mergeCells count="8">
    <mergeCell ref="N53:R53"/>
    <mergeCell ref="B2:I2"/>
    <mergeCell ref="AJ4:AM4"/>
    <mergeCell ref="AJ5:AM6"/>
    <mergeCell ref="M29:Q29"/>
    <mergeCell ref="X29:AB29"/>
    <mergeCell ref="X52:AB52"/>
    <mergeCell ref="M30:Q30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>
    <oddHeader>&amp;R&amp;"Arial"&amp;10&amp;K000000 ECB-RESTRICTED&amp;1#_x000D_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50"/>
  <sheetViews>
    <sheetView showGridLines="0" zoomScaleNormal="100" workbookViewId="0">
      <selection activeCell="H47" sqref="H47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27" bestFit="1" customWidth="1"/>
    <col min="11" max="11" width="12.33203125" style="27" customWidth="1"/>
    <col min="12" max="13" width="8.83203125" style="27"/>
    <col min="14" max="14" width="8.83203125" style="3"/>
    <col min="15" max="15" width="8.83203125" style="41"/>
    <col min="16" max="16" width="9.6640625" bestFit="1" customWidth="1"/>
  </cols>
  <sheetData>
    <row r="1" spans="2:18" ht="13.35" customHeight="1" x14ac:dyDescent="0.2">
      <c r="B1" s="13" t="s">
        <v>100</v>
      </c>
    </row>
    <row r="2" spans="2:18" ht="13.35" customHeight="1" x14ac:dyDescent="0.2">
      <c r="B2" s="239" t="s">
        <v>76</v>
      </c>
      <c r="C2" s="239"/>
      <c r="D2" s="239"/>
      <c r="E2" s="239"/>
      <c r="F2" s="239"/>
      <c r="G2" s="239"/>
      <c r="H2" s="239"/>
      <c r="I2" s="239"/>
      <c r="K2" s="27" t="s">
        <v>48</v>
      </c>
    </row>
    <row r="3" spans="2:18" ht="13.35" customHeight="1" x14ac:dyDescent="0.2">
      <c r="L3" s="27" t="str">
        <f>_xlfn.CONCAT("SPF ",L4)</f>
        <v>SPF Q2 2026</v>
      </c>
      <c r="M3" s="27" t="str">
        <f t="shared" ref="M3:N3" si="0">_xlfn.CONCAT("SPF ",M4)</f>
        <v>SPF Q1 2026</v>
      </c>
      <c r="N3" s="27" t="str">
        <f t="shared" si="0"/>
        <v>SPF Q4 2025</v>
      </c>
    </row>
    <row r="4" spans="2:18" ht="13.35" customHeight="1" thickBot="1" x14ac:dyDescent="0.25">
      <c r="K4" s="70"/>
      <c r="L4" s="71" t="s">
        <v>82</v>
      </c>
      <c r="M4" s="71" t="s">
        <v>77</v>
      </c>
      <c r="N4" s="71" t="s">
        <v>74</v>
      </c>
    </row>
    <row r="5" spans="2:18" ht="13.35" customHeight="1" x14ac:dyDescent="0.2">
      <c r="K5" s="89" t="s">
        <v>72</v>
      </c>
      <c r="L5" s="72">
        <v>0.102892337826087</v>
      </c>
      <c r="M5" s="72">
        <v>0.180390750576923</v>
      </c>
      <c r="N5" s="72">
        <v>0.205650130444444</v>
      </c>
      <c r="O5" s="65"/>
      <c r="P5" s="64"/>
      <c r="Q5" s="64"/>
      <c r="R5" s="64"/>
    </row>
    <row r="6" spans="2:18" ht="13.35" customHeight="1" x14ac:dyDescent="0.2">
      <c r="K6" s="133" t="s">
        <v>49</v>
      </c>
      <c r="L6" s="72">
        <v>0.13207795739130401</v>
      </c>
      <c r="M6" s="72">
        <v>0.28152066365384598</v>
      </c>
      <c r="N6" s="72">
        <v>0.40406485044444501</v>
      </c>
      <c r="O6" s="65"/>
      <c r="P6" s="64"/>
      <c r="Q6" s="64"/>
      <c r="R6" s="64"/>
    </row>
    <row r="7" spans="2:18" ht="13.35" customHeight="1" x14ac:dyDescent="0.2">
      <c r="K7" s="68" t="s">
        <v>50</v>
      </c>
      <c r="L7" s="72">
        <v>0.31146857543478301</v>
      </c>
      <c r="M7" s="72">
        <v>0.80467424538461596</v>
      </c>
      <c r="N7" s="72">
        <v>1.1520701933333299</v>
      </c>
      <c r="O7" s="65"/>
      <c r="P7" s="65"/>
      <c r="Q7" s="64"/>
      <c r="R7" s="64"/>
    </row>
    <row r="8" spans="2:18" ht="13.35" customHeight="1" x14ac:dyDescent="0.2">
      <c r="K8" s="68" t="s">
        <v>51</v>
      </c>
      <c r="L8" s="72">
        <v>0.81851867695652203</v>
      </c>
      <c r="M8" s="72">
        <v>2.6206532617307698</v>
      </c>
      <c r="N8" s="72">
        <v>2.9322716628888901</v>
      </c>
      <c r="O8" s="65"/>
      <c r="P8" s="65"/>
      <c r="Q8" s="64"/>
      <c r="R8" s="64"/>
    </row>
    <row r="9" spans="2:18" ht="13.35" customHeight="1" x14ac:dyDescent="0.2">
      <c r="K9" s="68" t="s">
        <v>52</v>
      </c>
      <c r="L9" s="72">
        <v>1.8473941084782599</v>
      </c>
      <c r="M9" s="72">
        <v>8.2027141803846106</v>
      </c>
      <c r="N9" s="72">
        <v>8.8769621133333292</v>
      </c>
      <c r="O9" s="65"/>
      <c r="P9" s="65"/>
      <c r="Q9" s="64"/>
      <c r="R9" s="64"/>
    </row>
    <row r="10" spans="2:18" ht="13.35" customHeight="1" x14ac:dyDescent="0.2">
      <c r="K10" s="68" t="s">
        <v>53</v>
      </c>
      <c r="L10" s="72">
        <v>5.8822759995652198</v>
      </c>
      <c r="M10" s="72">
        <v>27.582043552692301</v>
      </c>
      <c r="N10" s="72">
        <v>25.417458757999999</v>
      </c>
      <c r="O10" s="65"/>
      <c r="P10" s="65"/>
      <c r="Q10" s="64"/>
      <c r="R10" s="64"/>
    </row>
    <row r="11" spans="2:18" ht="13.35" customHeight="1" x14ac:dyDescent="0.2">
      <c r="K11" s="68" t="s">
        <v>54</v>
      </c>
      <c r="L11" s="72">
        <v>14.520696498695701</v>
      </c>
      <c r="M11" s="72">
        <v>40.329798328846202</v>
      </c>
      <c r="N11" s="72">
        <v>36.3657763077778</v>
      </c>
      <c r="O11" s="65"/>
      <c r="P11" s="65"/>
      <c r="Q11" s="64"/>
      <c r="R11" s="64"/>
    </row>
    <row r="12" spans="2:18" ht="13.35" customHeight="1" x14ac:dyDescent="0.2">
      <c r="K12" s="68" t="s">
        <v>55</v>
      </c>
      <c r="L12" s="72">
        <v>30.634393938695599</v>
      </c>
      <c r="M12" s="72">
        <v>13.0576504098077</v>
      </c>
      <c r="N12" s="72">
        <v>14.8141667713333</v>
      </c>
      <c r="O12" s="65"/>
      <c r="P12" s="65"/>
      <c r="Q12" s="64"/>
      <c r="R12" s="64"/>
    </row>
    <row r="13" spans="2:18" ht="13.35" customHeight="1" x14ac:dyDescent="0.2">
      <c r="K13" s="68" t="s">
        <v>56</v>
      </c>
      <c r="L13" s="72">
        <v>27.239593116304299</v>
      </c>
      <c r="M13" s="72">
        <v>4.1479497136538503</v>
      </c>
      <c r="N13" s="72">
        <v>5.8816361033333298</v>
      </c>
      <c r="O13" s="65"/>
      <c r="P13" s="65"/>
      <c r="Q13" s="64"/>
      <c r="R13" s="64"/>
    </row>
    <row r="14" spans="2:18" ht="13.35" customHeight="1" x14ac:dyDescent="0.2">
      <c r="K14" s="68" t="s">
        <v>57</v>
      </c>
      <c r="L14" s="102">
        <v>10.260155606739101</v>
      </c>
      <c r="M14" s="102">
        <v>1.6130880805769201</v>
      </c>
      <c r="N14" s="102">
        <v>2.2794915915555598</v>
      </c>
      <c r="O14" s="48"/>
    </row>
    <row r="15" spans="2:18" ht="13.35" customHeight="1" x14ac:dyDescent="0.2">
      <c r="B15" s="14"/>
      <c r="K15" s="68" t="s">
        <v>58</v>
      </c>
      <c r="L15" s="102">
        <v>4.7494179634782601</v>
      </c>
      <c r="M15" s="102">
        <v>0.703142486153846</v>
      </c>
      <c r="N15" s="102">
        <v>1.01937929977778</v>
      </c>
      <c r="O15" s="48"/>
    </row>
    <row r="16" spans="2:18" ht="13.35" customHeight="1" x14ac:dyDescent="0.2">
      <c r="B16" s="239"/>
      <c r="C16" s="239"/>
      <c r="D16" s="239"/>
      <c r="E16" s="239"/>
      <c r="F16" s="239"/>
      <c r="K16" s="68" t="s">
        <v>59</v>
      </c>
      <c r="L16" s="102">
        <v>2.4117790989130401</v>
      </c>
      <c r="M16" s="102">
        <v>0.26102816942307699</v>
      </c>
      <c r="N16" s="102">
        <v>0.41216344799999999</v>
      </c>
      <c r="O16" s="39"/>
    </row>
    <row r="17" spans="1:16" ht="13.35" customHeight="1" x14ac:dyDescent="0.2">
      <c r="H17" s="1"/>
      <c r="K17" s="68" t="s">
        <v>47</v>
      </c>
      <c r="L17" s="102">
        <v>1.08933612130435</v>
      </c>
      <c r="M17" s="102">
        <v>0.215346157692308</v>
      </c>
      <c r="N17" s="102">
        <v>0.23890877066666699</v>
      </c>
      <c r="O17" s="39"/>
    </row>
    <row r="18" spans="1:16" ht="13.35" customHeight="1" x14ac:dyDescent="0.2">
      <c r="K18" s="73"/>
      <c r="L18" s="97">
        <f>SUM(L5:L17)</f>
        <v>99.999999999782531</v>
      </c>
      <c r="M18" s="97">
        <f>SUM(M5:M17)</f>
        <v>100.00000000057696</v>
      </c>
      <c r="N18" s="97">
        <f>SUM(N5:N17)</f>
        <v>100.00000000088887</v>
      </c>
      <c r="O18" s="39"/>
      <c r="P18" s="52"/>
    </row>
    <row r="19" spans="1:16" ht="13.35" customHeight="1" thickBot="1" x14ac:dyDescent="0.25">
      <c r="H19" s="12"/>
      <c r="K19" s="70"/>
      <c r="L19" s="71" t="s">
        <v>82</v>
      </c>
      <c r="M19" s="71" t="s">
        <v>77</v>
      </c>
      <c r="N19" s="71" t="s">
        <v>74</v>
      </c>
      <c r="O19" s="39"/>
      <c r="P19" s="52"/>
    </row>
    <row r="20" spans="1:16" ht="13.35" customHeight="1" x14ac:dyDescent="0.2">
      <c r="K20" s="89" t="s">
        <v>72</v>
      </c>
      <c r="L20" s="72">
        <v>0.28178406043478299</v>
      </c>
      <c r="M20" s="72">
        <v>0.28457705163265301</v>
      </c>
      <c r="N20" s="72">
        <v>0.43612403710526298</v>
      </c>
      <c r="O20" s="39"/>
      <c r="P20" s="52"/>
    </row>
    <row r="21" spans="1:16" ht="13.35" customHeight="1" x14ac:dyDescent="0.2">
      <c r="K21" s="133" t="s">
        <v>49</v>
      </c>
      <c r="L21" s="72">
        <v>0.54914638586956499</v>
      </c>
      <c r="M21" s="72">
        <v>0.57433181408163303</v>
      </c>
      <c r="N21" s="72">
        <v>0.66064501026315803</v>
      </c>
      <c r="O21" s="39"/>
      <c r="P21" s="52"/>
    </row>
    <row r="22" spans="1:16" ht="13.35" customHeight="1" x14ac:dyDescent="0.2">
      <c r="K22" s="68" t="s">
        <v>50</v>
      </c>
      <c r="L22" s="72">
        <v>1.09173653891304</v>
      </c>
      <c r="M22" s="72">
        <v>1.20239616591837</v>
      </c>
      <c r="N22" s="72">
        <v>1.1829675842105301</v>
      </c>
      <c r="O22" s="39"/>
      <c r="P22" s="52"/>
    </row>
    <row r="23" spans="1:16" ht="13.35" customHeight="1" x14ac:dyDescent="0.2">
      <c r="K23" s="68" t="s">
        <v>51</v>
      </c>
      <c r="L23" s="72">
        <v>2.60822687826087</v>
      </c>
      <c r="M23" s="72">
        <v>3.30230574632653</v>
      </c>
      <c r="N23" s="72">
        <v>3.1184601294736898</v>
      </c>
      <c r="O23" s="39"/>
      <c r="P23" s="52"/>
    </row>
    <row r="24" spans="1:16" ht="13.35" customHeight="1" x14ac:dyDescent="0.2">
      <c r="K24" s="68" t="s">
        <v>52</v>
      </c>
      <c r="L24" s="72">
        <v>5.9220062486956504</v>
      </c>
      <c r="M24" s="72">
        <v>8.1817012414285699</v>
      </c>
      <c r="N24" s="72">
        <v>7.24987670473684</v>
      </c>
      <c r="O24" s="39"/>
      <c r="P24" s="52"/>
    </row>
    <row r="25" spans="1:16" ht="13.35" customHeight="1" x14ac:dyDescent="0.2">
      <c r="K25" s="68" t="s">
        <v>53</v>
      </c>
      <c r="L25" s="72">
        <v>16.207079532608699</v>
      </c>
      <c r="M25" s="72">
        <v>20.974926931224498</v>
      </c>
      <c r="N25" s="72">
        <v>18.158979958421099</v>
      </c>
      <c r="O25" s="39"/>
      <c r="P25" s="52"/>
    </row>
    <row r="26" spans="1:16" ht="13.35" customHeight="1" x14ac:dyDescent="0.2">
      <c r="K26" s="68" t="s">
        <v>54</v>
      </c>
      <c r="L26" s="72">
        <v>29.710017403695598</v>
      </c>
      <c r="M26" s="72">
        <v>35.670120950408197</v>
      </c>
      <c r="N26" s="72">
        <v>35.968813325526298</v>
      </c>
      <c r="O26" s="39"/>
      <c r="P26" s="52"/>
    </row>
    <row r="27" spans="1:16" ht="13.35" customHeight="1" x14ac:dyDescent="0.2">
      <c r="B27" s="15"/>
      <c r="I27" s="12"/>
      <c r="K27" s="68" t="s">
        <v>55</v>
      </c>
      <c r="L27" s="72">
        <v>21.775185165869601</v>
      </c>
      <c r="M27" s="72">
        <v>17.4349717857143</v>
      </c>
      <c r="N27" s="72">
        <v>18.5473633902632</v>
      </c>
      <c r="O27" s="39"/>
    </row>
    <row r="28" spans="1:16" ht="13.35" customHeight="1" x14ac:dyDescent="0.2">
      <c r="A28" s="2" t="s">
        <v>1</v>
      </c>
      <c r="B28" s="239"/>
      <c r="C28" s="239"/>
      <c r="D28" s="239"/>
      <c r="E28" s="239"/>
      <c r="F28" s="239"/>
      <c r="K28" s="68" t="s">
        <v>56</v>
      </c>
      <c r="L28" s="72">
        <v>10.5650388384783</v>
      </c>
      <c r="M28" s="72">
        <v>6.7996628953061196</v>
      </c>
      <c r="N28" s="72">
        <v>7.7212671742105297</v>
      </c>
      <c r="O28" s="39"/>
    </row>
    <row r="29" spans="1:16" ht="13.35" customHeight="1" x14ac:dyDescent="0.2">
      <c r="K29" s="68" t="s">
        <v>57</v>
      </c>
      <c r="L29" s="72">
        <v>5.5993695669565202</v>
      </c>
      <c r="M29" s="72">
        <v>3.0809839477551</v>
      </c>
      <c r="N29" s="72">
        <v>3.6629405023684201</v>
      </c>
      <c r="O29" s="39"/>
    </row>
    <row r="30" spans="1:16" ht="13.35" customHeight="1" x14ac:dyDescent="0.2">
      <c r="K30" s="68" t="s">
        <v>58</v>
      </c>
      <c r="L30" s="72">
        <v>2.9191905765217401</v>
      </c>
      <c r="M30" s="72">
        <v>1.3326566685714301</v>
      </c>
      <c r="N30" s="72">
        <v>1.79560592236842</v>
      </c>
      <c r="O30" s="39"/>
    </row>
    <row r="31" spans="1:16" ht="13.35" customHeight="1" x14ac:dyDescent="0.2">
      <c r="K31" s="68" t="s">
        <v>59</v>
      </c>
      <c r="L31" s="72">
        <v>1.5619103193478301</v>
      </c>
      <c r="M31" s="72">
        <v>0.73411750612244897</v>
      </c>
      <c r="N31" s="72">
        <v>0.89198532868421099</v>
      </c>
      <c r="O31" s="39"/>
      <c r="P31" s="53"/>
    </row>
    <row r="32" spans="1:16" ht="13.35" customHeight="1" x14ac:dyDescent="0.2">
      <c r="K32" s="68" t="s">
        <v>47</v>
      </c>
      <c r="L32" s="72">
        <v>1.2093084834782599</v>
      </c>
      <c r="M32" s="72">
        <v>0.42724729510204101</v>
      </c>
      <c r="N32" s="72">
        <v>0.60497093315789496</v>
      </c>
      <c r="O32" s="39"/>
      <c r="P32" s="53"/>
    </row>
    <row r="33" spans="4:17" ht="13.35" customHeight="1" x14ac:dyDescent="0.2">
      <c r="K33" s="73"/>
      <c r="L33" s="97">
        <f>SUM(L20:L32)</f>
        <v>99.999999999130466</v>
      </c>
      <c r="M33" s="97">
        <f>SUM(M20:M32)</f>
        <v>99.999999999591878</v>
      </c>
      <c r="N33" s="97">
        <f>SUM(N20:N32)</f>
        <v>100.00000000078956</v>
      </c>
      <c r="O33" s="39"/>
      <c r="P33" s="53"/>
      <c r="Q33" s="40"/>
    </row>
    <row r="34" spans="4:17" ht="13.35" customHeight="1" x14ac:dyDescent="0.2">
      <c r="K34" s="73"/>
      <c r="L34" s="73"/>
      <c r="M34" s="73"/>
      <c r="N34" s="73"/>
      <c r="O34" s="39"/>
      <c r="P34" s="53"/>
      <c r="Q34" s="40"/>
    </row>
    <row r="35" spans="4:17" ht="13.35" customHeight="1" x14ac:dyDescent="0.2">
      <c r="H35" s="12"/>
      <c r="K35" s="73"/>
      <c r="L35" s="73"/>
      <c r="M35" s="73"/>
      <c r="N35" s="73"/>
      <c r="O35" s="39"/>
      <c r="P35" s="53"/>
      <c r="Q35" s="40"/>
    </row>
    <row r="36" spans="4:17" ht="13.35" customHeight="1" thickBot="1" x14ac:dyDescent="0.25">
      <c r="K36" s="70"/>
      <c r="L36" s="71" t="s">
        <v>82</v>
      </c>
      <c r="M36" s="71" t="s">
        <v>77</v>
      </c>
      <c r="N36" s="71" t="s">
        <v>74</v>
      </c>
      <c r="O36" s="39"/>
      <c r="P36" s="53"/>
      <c r="Q36" s="40"/>
    </row>
    <row r="37" spans="4:17" ht="13.35" customHeight="1" x14ac:dyDescent="0.2">
      <c r="K37" s="89" t="s">
        <v>72</v>
      </c>
      <c r="L37" s="72">
        <v>0.23721943249999999</v>
      </c>
      <c r="M37" s="72">
        <v>0.210926307297297</v>
      </c>
      <c r="N37" s="72" t="e">
        <v>#N/A</v>
      </c>
      <c r="O37" s="39"/>
      <c r="P37" s="53"/>
      <c r="Q37" s="40"/>
    </row>
    <row r="38" spans="4:17" ht="13.35" customHeight="1" x14ac:dyDescent="0.2">
      <c r="K38" s="133" t="s">
        <v>49</v>
      </c>
      <c r="L38" s="72">
        <v>0.59811785527777805</v>
      </c>
      <c r="M38" s="72">
        <v>0.54774234702702695</v>
      </c>
      <c r="N38" s="72" t="e">
        <v>#N/A</v>
      </c>
      <c r="O38" s="39"/>
      <c r="P38" s="53"/>
      <c r="Q38" s="40"/>
    </row>
    <row r="39" spans="4:17" ht="13.35" customHeight="1" x14ac:dyDescent="0.2">
      <c r="K39" s="68" t="s">
        <v>50</v>
      </c>
      <c r="L39" s="72">
        <v>1.2340307238888899</v>
      </c>
      <c r="M39" s="72">
        <v>1.1000694875675701</v>
      </c>
      <c r="N39" s="72" t="e">
        <v>#N/A</v>
      </c>
      <c r="O39" s="39"/>
      <c r="P39" s="53"/>
      <c r="Q39" s="40"/>
    </row>
    <row r="40" spans="4:17" ht="13.35" customHeight="1" x14ac:dyDescent="0.2">
      <c r="K40" s="68" t="s">
        <v>51</v>
      </c>
      <c r="L40" s="72">
        <v>3.88441522611111</v>
      </c>
      <c r="M40" s="72">
        <v>3.1104831140540501</v>
      </c>
      <c r="N40" s="72" t="e">
        <v>#N/A</v>
      </c>
      <c r="O40" s="39"/>
      <c r="P40" s="54"/>
      <c r="Q40" s="40"/>
    </row>
    <row r="41" spans="4:17" ht="13.35" customHeight="1" x14ac:dyDescent="0.2">
      <c r="K41" s="68" t="s">
        <v>52</v>
      </c>
      <c r="L41" s="72">
        <v>8.0024674769444495</v>
      </c>
      <c r="M41" s="72">
        <v>6.9544912391891902</v>
      </c>
      <c r="N41" s="72" t="e">
        <v>#N/A</v>
      </c>
      <c r="O41" s="39"/>
      <c r="P41" s="54"/>
      <c r="Q41" s="40"/>
    </row>
    <row r="42" spans="4:17" ht="13.35" customHeight="1" x14ac:dyDescent="0.2">
      <c r="K42" s="68" t="s">
        <v>53</v>
      </c>
      <c r="L42" s="72">
        <v>18.4126473655556</v>
      </c>
      <c r="M42" s="72">
        <v>16.973047360540502</v>
      </c>
      <c r="N42" s="72" t="e">
        <v>#N/A</v>
      </c>
    </row>
    <row r="43" spans="4:17" ht="13.35" customHeight="1" x14ac:dyDescent="0.2">
      <c r="K43" s="68" t="s">
        <v>54</v>
      </c>
      <c r="L43" s="72">
        <v>32.895397392500001</v>
      </c>
      <c r="M43" s="72">
        <v>37.52436453</v>
      </c>
      <c r="N43" s="72" t="e">
        <v>#N/A</v>
      </c>
    </row>
    <row r="44" spans="4:17" ht="13.35" customHeight="1" x14ac:dyDescent="0.2">
      <c r="K44" s="68" t="s">
        <v>55</v>
      </c>
      <c r="L44" s="72">
        <v>18.5676203063889</v>
      </c>
      <c r="M44" s="72">
        <v>19.776620294864902</v>
      </c>
      <c r="N44" s="72" t="e">
        <v>#N/A</v>
      </c>
    </row>
    <row r="45" spans="4:17" ht="13.35" customHeight="1" x14ac:dyDescent="0.2">
      <c r="K45" s="68" t="s">
        <v>56</v>
      </c>
      <c r="L45" s="72">
        <v>7.9031845013888899</v>
      </c>
      <c r="M45" s="72">
        <v>7.3850114094594597</v>
      </c>
      <c r="N45" s="72" t="e">
        <v>#N/A</v>
      </c>
    </row>
    <row r="46" spans="4:17" ht="13.35" customHeight="1" x14ac:dyDescent="0.2">
      <c r="K46" s="68" t="s">
        <v>57</v>
      </c>
      <c r="L46" s="72">
        <v>4.6068650933333304</v>
      </c>
      <c r="M46" s="72">
        <v>3.73409253135135</v>
      </c>
      <c r="N46" s="72" t="e">
        <v>#N/A</v>
      </c>
    </row>
    <row r="47" spans="4:17" ht="13.35" customHeight="1" x14ac:dyDescent="0.2">
      <c r="K47" s="68" t="s">
        <v>58</v>
      </c>
      <c r="L47" s="72">
        <v>2.1509971769444398</v>
      </c>
      <c r="M47" s="72">
        <v>1.4927463489189201</v>
      </c>
      <c r="N47" s="72" t="e">
        <v>#N/A</v>
      </c>
    </row>
    <row r="48" spans="4:17" x14ac:dyDescent="0.2">
      <c r="D48" s="1" t="s">
        <v>381</v>
      </c>
      <c r="K48" s="68" t="s">
        <v>59</v>
      </c>
      <c r="L48" s="72">
        <v>0.97275114277777797</v>
      </c>
      <c r="M48" s="72">
        <v>0.78066344459459402</v>
      </c>
      <c r="N48" s="72" t="e">
        <v>#N/A</v>
      </c>
    </row>
    <row r="49" spans="11:14" x14ac:dyDescent="0.2">
      <c r="K49" s="68" t="s">
        <v>47</v>
      </c>
      <c r="L49" s="72">
        <v>0.53428630666666699</v>
      </c>
      <c r="M49" s="72">
        <v>0.409741584864865</v>
      </c>
      <c r="N49" s="72" t="e">
        <v>#N/A</v>
      </c>
    </row>
    <row r="50" spans="11:14" x14ac:dyDescent="0.2">
      <c r="L50" s="97">
        <f>SUM(L37:L49)</f>
        <v>100.00000000027785</v>
      </c>
      <c r="M50" s="97">
        <f>SUM(M37:M49)</f>
        <v>99.999999999729724</v>
      </c>
      <c r="N50" s="97" t="e">
        <f>SUM(N37:N49)</f>
        <v>#N/A</v>
      </c>
    </row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B1:T22"/>
  <sheetViews>
    <sheetView showGridLines="0" zoomScaleNormal="100" workbookViewId="0">
      <selection activeCell="V26" activeCellId="1" sqref="AA17 V26"/>
    </sheetView>
  </sheetViews>
  <sheetFormatPr defaultColWidth="8.83203125" defaultRowHeight="12.75" x14ac:dyDescent="0.2"/>
  <cols>
    <col min="1" max="9" width="8.83203125" style="19"/>
    <col min="10" max="10" width="7" style="10" customWidth="1"/>
    <col min="11" max="16384" width="8.83203125" style="19"/>
  </cols>
  <sheetData>
    <row r="1" spans="2:17" x14ac:dyDescent="0.2">
      <c r="B1" s="80" t="s">
        <v>16</v>
      </c>
      <c r="J1" s="12"/>
    </row>
    <row r="2" spans="2:17" s="11" customFormat="1" x14ac:dyDescent="0.2">
      <c r="B2" s="81" t="s">
        <v>15</v>
      </c>
      <c r="J2" s="20"/>
      <c r="K2" s="21"/>
      <c r="L2" s="21"/>
      <c r="M2" s="21"/>
    </row>
    <row r="3" spans="2:17" x14ac:dyDescent="0.2">
      <c r="B3" s="82" t="s">
        <v>18</v>
      </c>
      <c r="J3" s="83"/>
      <c r="K3" s="79"/>
      <c r="L3" s="87"/>
      <c r="M3" s="87"/>
      <c r="N3" s="83"/>
    </row>
    <row r="4" spans="2:17" x14ac:dyDescent="0.2">
      <c r="J4" s="83"/>
      <c r="K4" s="27" t="str">
        <f>_xlfn.CONCAT("SPF ",K5)</f>
        <v>SPF Q2 2026</v>
      </c>
      <c r="L4" s="27" t="str">
        <f t="shared" ref="L4:M4" si="0">_xlfn.CONCAT("SPF ",L5)</f>
        <v>SPF Q1 2026</v>
      </c>
      <c r="M4" s="27" t="str">
        <f t="shared" si="0"/>
        <v>SPF Q4 2025</v>
      </c>
      <c r="N4" s="83"/>
    </row>
    <row r="5" spans="2:17" ht="13.5" thickBot="1" x14ac:dyDescent="0.25">
      <c r="J5" s="84"/>
      <c r="K5" s="71" t="s">
        <v>82</v>
      </c>
      <c r="L5" s="71" t="s">
        <v>77</v>
      </c>
      <c r="M5" s="71" t="s">
        <v>74</v>
      </c>
      <c r="N5" s="83"/>
      <c r="O5" s="92"/>
      <c r="P5" s="93"/>
      <c r="Q5" s="93"/>
    </row>
    <row r="6" spans="2:17" x14ac:dyDescent="0.2">
      <c r="J6" s="26" t="s">
        <v>44</v>
      </c>
      <c r="K6" s="79">
        <v>0</v>
      </c>
      <c r="L6" s="79">
        <v>2.083333333333333</v>
      </c>
      <c r="M6" s="79">
        <v>0</v>
      </c>
      <c r="N6" s="85"/>
      <c r="O6" s="79"/>
      <c r="P6" s="79"/>
      <c r="Q6" s="79"/>
    </row>
    <row r="7" spans="2:17" x14ac:dyDescent="0.2">
      <c r="J7" s="23">
        <v>1.6</v>
      </c>
      <c r="K7" s="79">
        <v>0</v>
      </c>
      <c r="L7" s="79">
        <v>0</v>
      </c>
      <c r="M7" s="79">
        <v>0</v>
      </c>
      <c r="N7" s="85"/>
      <c r="O7" s="79"/>
      <c r="P7" s="79"/>
      <c r="Q7" s="79"/>
    </row>
    <row r="8" spans="2:17" x14ac:dyDescent="0.2">
      <c r="J8" s="23">
        <v>1.7</v>
      </c>
      <c r="K8" s="79">
        <v>2.2727272727272729</v>
      </c>
      <c r="L8" s="79">
        <v>2.083333333333333</v>
      </c>
      <c r="M8" s="79">
        <v>4.6511627906976747</v>
      </c>
      <c r="N8" s="85"/>
      <c r="O8" s="79"/>
      <c r="P8" s="79"/>
      <c r="Q8" s="79"/>
    </row>
    <row r="9" spans="2:17" x14ac:dyDescent="0.2">
      <c r="J9" s="23">
        <v>1.8</v>
      </c>
      <c r="K9" s="79">
        <v>11.363636363636363</v>
      </c>
      <c r="L9" s="79">
        <v>8.3333333333333321</v>
      </c>
      <c r="M9" s="79">
        <v>6.9767441860465116</v>
      </c>
      <c r="N9" s="85"/>
      <c r="O9" s="79"/>
      <c r="P9" s="79"/>
      <c r="Q9" s="79"/>
    </row>
    <row r="10" spans="2:17" x14ac:dyDescent="0.2">
      <c r="J10" s="23">
        <v>1.9</v>
      </c>
      <c r="K10" s="79">
        <v>9.0909090909090917</v>
      </c>
      <c r="L10" s="79">
        <v>6.25</v>
      </c>
      <c r="M10" s="79">
        <v>6.9767441860465116</v>
      </c>
      <c r="N10" s="85"/>
      <c r="O10" s="79"/>
      <c r="P10" s="79"/>
      <c r="Q10" s="79"/>
    </row>
    <row r="11" spans="2:17" x14ac:dyDescent="0.2">
      <c r="J11" s="23">
        <v>2</v>
      </c>
      <c r="K11" s="79">
        <v>54.54545454545454</v>
      </c>
      <c r="L11" s="79">
        <v>58.333333333333336</v>
      </c>
      <c r="M11" s="79">
        <v>62.790697674418603</v>
      </c>
      <c r="N11" s="85"/>
      <c r="O11" s="79"/>
      <c r="P11" s="79"/>
      <c r="Q11" s="79"/>
    </row>
    <row r="12" spans="2:17" x14ac:dyDescent="0.2">
      <c r="J12" s="23">
        <v>2.1</v>
      </c>
      <c r="K12" s="79">
        <v>9.0909090909090917</v>
      </c>
      <c r="L12" s="79">
        <v>10.416666666666668</v>
      </c>
      <c r="M12" s="79">
        <v>4.6511627906976747</v>
      </c>
      <c r="N12" s="85"/>
      <c r="O12" s="79"/>
      <c r="P12" s="79"/>
      <c r="Q12" s="79"/>
    </row>
    <row r="13" spans="2:17" x14ac:dyDescent="0.2">
      <c r="J13" s="23">
        <v>2.2000000000000002</v>
      </c>
      <c r="K13" s="79">
        <v>4.5454545454545459</v>
      </c>
      <c r="L13" s="79">
        <v>4.1666666666666661</v>
      </c>
      <c r="M13" s="79">
        <v>4.6511627906976747</v>
      </c>
      <c r="N13" s="85"/>
      <c r="O13" s="79"/>
      <c r="P13" s="79"/>
      <c r="Q13" s="79"/>
    </row>
    <row r="14" spans="2:17" x14ac:dyDescent="0.2">
      <c r="J14" s="23">
        <v>2.2999999999999998</v>
      </c>
      <c r="K14" s="79">
        <v>4.5454545454545459</v>
      </c>
      <c r="L14" s="79">
        <v>4.1666666666666661</v>
      </c>
      <c r="M14" s="79">
        <v>4.6511627906976747</v>
      </c>
      <c r="N14" s="85"/>
      <c r="O14" s="79"/>
      <c r="P14" s="79"/>
      <c r="Q14" s="79"/>
    </row>
    <row r="15" spans="2:17" x14ac:dyDescent="0.2">
      <c r="J15" s="23">
        <v>2.4</v>
      </c>
      <c r="K15" s="79">
        <v>2.2727272727272729</v>
      </c>
      <c r="L15" s="79">
        <v>2.083333333333333</v>
      </c>
      <c r="M15" s="79">
        <v>2.3255813953488373</v>
      </c>
      <c r="N15" s="85"/>
      <c r="O15" s="79"/>
      <c r="P15" s="79"/>
      <c r="Q15" s="79"/>
    </row>
    <row r="16" spans="2:17" x14ac:dyDescent="0.2">
      <c r="J16" s="23" t="s">
        <v>43</v>
      </c>
      <c r="K16" s="79">
        <v>2.2727272727272729</v>
      </c>
      <c r="L16" s="79">
        <v>2.083333333333333</v>
      </c>
      <c r="M16" s="79">
        <v>2.3255813953488373</v>
      </c>
      <c r="N16" s="85"/>
      <c r="O16" s="79"/>
      <c r="P16" s="79"/>
      <c r="Q16" s="79"/>
    </row>
    <row r="17" spans="10:20" x14ac:dyDescent="0.2">
      <c r="J17"/>
      <c r="K17" s="115">
        <f>SUM(K6:K16)</f>
        <v>99.999999999999986</v>
      </c>
      <c r="L17" s="115">
        <f t="shared" ref="L17:M17" si="1">SUM(L6:L16)</f>
        <v>100.00000000000001</v>
      </c>
      <c r="M17" s="115">
        <f t="shared" si="1"/>
        <v>99.999999999999972</v>
      </c>
      <c r="N17" s="85"/>
      <c r="O17" s="92"/>
      <c r="P17" s="92"/>
      <c r="Q17" s="92"/>
      <c r="R17" s="94"/>
      <c r="S17" s="94"/>
      <c r="T17" s="94"/>
    </row>
    <row r="18" spans="10:20" x14ac:dyDescent="0.2">
      <c r="J18"/>
      <c r="K18" s="79"/>
      <c r="L18" s="87"/>
      <c r="M18" s="87"/>
      <c r="O18" s="92"/>
      <c r="P18" s="92"/>
      <c r="Q18" s="92"/>
    </row>
    <row r="19" spans="10:20" x14ac:dyDescent="0.2">
      <c r="J19" s="90"/>
      <c r="K19" s="79"/>
      <c r="L19" s="87"/>
      <c r="M19" s="87"/>
    </row>
    <row r="20" spans="10:20" x14ac:dyDescent="0.2">
      <c r="K20" s="79"/>
      <c r="L20" s="87"/>
      <c r="M20" s="87"/>
    </row>
    <row r="21" spans="10:20" x14ac:dyDescent="0.2">
      <c r="K21" s="79"/>
      <c r="L21" s="87"/>
      <c r="M21" s="87"/>
    </row>
    <row r="22" spans="10:20" x14ac:dyDescent="0.2">
      <c r="K22" s="79"/>
      <c r="L22" s="87"/>
      <c r="M22" s="87"/>
    </row>
  </sheetData>
  <pageMargins left="0.75" right="0.75" top="1" bottom="1" header="0.5" footer="0.5"/>
  <pageSetup paperSize="9" orientation="portrait" r:id="rId1"/>
  <headerFooter alignWithMargins="0">
    <oddHeader>&amp;R&amp;"Arial"&amp;10&amp;K000000 ECB-RESTRICTED&amp;1#_x000D_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P17"/>
  <sheetViews>
    <sheetView showGridLines="0" zoomScaleNormal="100" workbookViewId="0">
      <selection activeCell="G37" sqref="G37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27"/>
    <col min="11" max="11" width="14.1640625" style="27" bestFit="1" customWidth="1"/>
    <col min="12" max="13" width="8.83203125" style="27"/>
    <col min="14" max="15" width="8.83203125" style="3"/>
    <col min="16" max="16" width="8.83203125" style="42"/>
    <col min="17" max="16384" width="8.83203125" style="3"/>
  </cols>
  <sheetData>
    <row r="1" spans="2:16" ht="13.35" customHeight="1" x14ac:dyDescent="0.2">
      <c r="B1" s="13" t="s">
        <v>101</v>
      </c>
      <c r="G1" s="4"/>
    </row>
    <row r="2" spans="2:16" ht="13.35" customHeight="1" x14ac:dyDescent="0.2">
      <c r="B2" s="239" t="s">
        <v>3</v>
      </c>
      <c r="C2" s="239"/>
      <c r="D2" s="239"/>
      <c r="E2" s="239"/>
      <c r="F2" s="239"/>
      <c r="G2" s="239"/>
      <c r="H2" s="239"/>
      <c r="I2" s="239"/>
      <c r="L2" s="27" t="str">
        <f>_xlfn.CONCAT("SPF ",L3)</f>
        <v>SPF Q2 2026</v>
      </c>
      <c r="M2" s="27" t="str">
        <f t="shared" ref="M2:N2" si="0">_xlfn.CONCAT("SPF ",M3)</f>
        <v>SPF Q1 2026</v>
      </c>
      <c r="N2" s="27" t="str">
        <f t="shared" si="0"/>
        <v>SPF Q4 2025</v>
      </c>
    </row>
    <row r="3" spans="2:16" ht="13.5" thickBot="1" x14ac:dyDescent="0.25">
      <c r="K3" s="28"/>
      <c r="L3" s="71" t="s">
        <v>82</v>
      </c>
      <c r="M3" s="71" t="s">
        <v>77</v>
      </c>
      <c r="N3" s="71" t="s">
        <v>74</v>
      </c>
    </row>
    <row r="4" spans="2:16" x14ac:dyDescent="0.2">
      <c r="K4" s="89" t="s">
        <v>72</v>
      </c>
      <c r="L4" s="65">
        <v>0.66471303771428603</v>
      </c>
      <c r="M4" s="65">
        <v>0.52229106710526296</v>
      </c>
      <c r="N4" s="65">
        <v>0.51380106199999998</v>
      </c>
      <c r="O4" s="50"/>
      <c r="P4" s="55"/>
    </row>
    <row r="5" spans="2:16" x14ac:dyDescent="0.2">
      <c r="G5" s="12"/>
      <c r="K5" s="139" t="s">
        <v>49</v>
      </c>
      <c r="L5" s="65">
        <v>0.80147310742857103</v>
      </c>
      <c r="M5" s="65">
        <v>0.72980034236842095</v>
      </c>
      <c r="N5" s="65">
        <v>0.72911678857142903</v>
      </c>
      <c r="O5" s="50"/>
      <c r="P5" s="55"/>
    </row>
    <row r="6" spans="2:16" x14ac:dyDescent="0.2">
      <c r="K6" s="68" t="s">
        <v>50</v>
      </c>
      <c r="L6" s="65">
        <v>1.5613876157142901</v>
      </c>
      <c r="M6" s="65">
        <v>1.44181153210526</v>
      </c>
      <c r="N6" s="65">
        <v>1.425903176</v>
      </c>
      <c r="O6" s="50"/>
      <c r="P6" s="55"/>
    </row>
    <row r="7" spans="2:16" x14ac:dyDescent="0.2">
      <c r="K7" s="68" t="s">
        <v>51</v>
      </c>
      <c r="L7" s="65">
        <v>3.4127394880000002</v>
      </c>
      <c r="M7" s="65">
        <v>3.1984370586842101</v>
      </c>
      <c r="N7" s="65">
        <v>3.4019519431428602</v>
      </c>
      <c r="O7" s="50"/>
      <c r="P7" s="55"/>
    </row>
    <row r="8" spans="2:16" x14ac:dyDescent="0.2">
      <c r="K8" s="68" t="s">
        <v>52</v>
      </c>
      <c r="L8" s="65">
        <v>8.6198720879999993</v>
      </c>
      <c r="M8" s="65">
        <v>8.3591314310526297</v>
      </c>
      <c r="N8" s="65">
        <v>8.1096543002857207</v>
      </c>
      <c r="O8" s="50"/>
      <c r="P8" s="55"/>
    </row>
    <row r="9" spans="2:16" x14ac:dyDescent="0.2">
      <c r="K9" s="68" t="s">
        <v>53</v>
      </c>
      <c r="L9" s="65">
        <v>17.0934625205714</v>
      </c>
      <c r="M9" s="65">
        <v>16.795899762631599</v>
      </c>
      <c r="N9" s="65">
        <v>15.791662334</v>
      </c>
      <c r="O9" s="50"/>
      <c r="P9" s="55"/>
    </row>
    <row r="10" spans="2:16" x14ac:dyDescent="0.2">
      <c r="K10" s="68" t="s">
        <v>54</v>
      </c>
      <c r="L10" s="65">
        <v>34.111807273142901</v>
      </c>
      <c r="M10" s="65">
        <v>35.994939167894699</v>
      </c>
      <c r="N10" s="65">
        <v>35.185234073428603</v>
      </c>
      <c r="O10" s="50"/>
      <c r="P10" s="55"/>
    </row>
    <row r="11" spans="2:16" x14ac:dyDescent="0.2">
      <c r="K11" s="68" t="s">
        <v>55</v>
      </c>
      <c r="L11" s="65">
        <v>18.160521409142898</v>
      </c>
      <c r="M11" s="65">
        <v>18.5777002292105</v>
      </c>
      <c r="N11" s="65">
        <v>19.180534492857099</v>
      </c>
      <c r="O11" s="50"/>
      <c r="P11" s="55"/>
    </row>
    <row r="12" spans="2:16" x14ac:dyDescent="0.2">
      <c r="K12" s="68" t="s">
        <v>56</v>
      </c>
      <c r="L12" s="65">
        <v>7.5032248325714299</v>
      </c>
      <c r="M12" s="65">
        <v>7.367335035</v>
      </c>
      <c r="N12" s="65">
        <v>8.2239677862857192</v>
      </c>
      <c r="O12" s="50"/>
      <c r="P12" s="55"/>
    </row>
    <row r="13" spans="2:16" x14ac:dyDescent="0.2">
      <c r="K13" s="68" t="s">
        <v>57</v>
      </c>
      <c r="L13" s="65">
        <v>3.7935371999999998</v>
      </c>
      <c r="M13" s="65">
        <v>3.3126920557894701</v>
      </c>
      <c r="N13" s="65">
        <v>3.6178299557142899</v>
      </c>
    </row>
    <row r="14" spans="2:16" x14ac:dyDescent="0.2">
      <c r="K14" s="68" t="s">
        <v>58</v>
      </c>
      <c r="L14" s="102">
        <v>2.0839436948571399</v>
      </c>
      <c r="M14" s="102">
        <v>1.8864089052631601</v>
      </c>
      <c r="N14" s="102">
        <v>1.9203004848571401</v>
      </c>
    </row>
    <row r="15" spans="2:16" x14ac:dyDescent="0.2">
      <c r="K15" s="68" t="s">
        <v>59</v>
      </c>
      <c r="L15" s="102">
        <v>1.23874076742857</v>
      </c>
      <c r="M15" s="102">
        <v>1.0468260852631599</v>
      </c>
      <c r="N15" s="102">
        <v>1.03088087457143</v>
      </c>
    </row>
    <row r="16" spans="2:16" x14ac:dyDescent="0.2">
      <c r="K16" s="68" t="s">
        <v>47</v>
      </c>
      <c r="L16" s="102">
        <v>0.95457696542857196</v>
      </c>
      <c r="M16" s="102">
        <v>0.76672732684210498</v>
      </c>
      <c r="N16" s="102">
        <v>0.86916272771428604</v>
      </c>
    </row>
    <row r="17" spans="12:14" x14ac:dyDescent="0.2">
      <c r="L17" s="97">
        <f>SUM(L4:L16)</f>
        <v>100.00000000000006</v>
      </c>
      <c r="M17" s="97">
        <f>SUM(M4:M16)</f>
        <v>99.999999999210488</v>
      </c>
      <c r="N17" s="97">
        <f>SUM(N4:N16)</f>
        <v>99.999999999428582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/>
  <dimension ref="A1:Q51"/>
  <sheetViews>
    <sheetView showGridLines="0" topLeftCell="A10" zoomScaleNormal="100" workbookViewId="0">
      <selection activeCell="R40" sqref="R40"/>
    </sheetView>
  </sheetViews>
  <sheetFormatPr defaultColWidth="8.83203125" defaultRowHeight="12.75" x14ac:dyDescent="0.2"/>
  <cols>
    <col min="1" max="1" width="8.83203125" style="1"/>
    <col min="2" max="7" width="9.83203125" style="1" customWidth="1"/>
    <col min="8" max="9" width="9.83203125" style="18" customWidth="1"/>
    <col min="10" max="10" width="8.83203125" style="27"/>
    <col min="11" max="11" width="13.33203125" style="27" customWidth="1"/>
    <col min="12" max="13" width="8.83203125" style="27"/>
    <col min="14" max="15" width="8.83203125" style="18"/>
    <col min="16" max="16" width="8.83203125" style="43"/>
    <col min="17" max="16384" width="8.83203125" style="18"/>
  </cols>
  <sheetData>
    <row r="1" spans="1:17" x14ac:dyDescent="0.2">
      <c r="B1" s="13" t="s">
        <v>7</v>
      </c>
    </row>
    <row r="2" spans="1:17" ht="13.35" customHeight="1" x14ac:dyDescent="0.2">
      <c r="B2" s="239" t="s">
        <v>83</v>
      </c>
      <c r="C2" s="239"/>
      <c r="D2" s="239"/>
      <c r="E2" s="239"/>
      <c r="F2" s="239"/>
      <c r="G2" s="239"/>
      <c r="H2" s="239"/>
      <c r="I2" s="239"/>
    </row>
    <row r="3" spans="1:17" ht="13.35" customHeight="1" x14ac:dyDescent="0.2">
      <c r="L3" s="27" t="str">
        <f>_xlfn.CONCAT("SPF ",L4)</f>
        <v>SPF Q2 2026</v>
      </c>
      <c r="M3" s="27" t="str">
        <f t="shared" ref="M3:N3" si="0">_xlfn.CONCAT("SPF ",M4)</f>
        <v>SPF Q1 2026</v>
      </c>
      <c r="N3" s="27" t="str">
        <f t="shared" si="0"/>
        <v>SPF Q4 2025</v>
      </c>
    </row>
    <row r="4" spans="1:17" ht="13.35" customHeight="1" thickBot="1" x14ac:dyDescent="0.25">
      <c r="K4" s="70"/>
      <c r="L4" s="71" t="s">
        <v>82</v>
      </c>
      <c r="M4" s="71" t="s">
        <v>77</v>
      </c>
      <c r="N4" s="71" t="s">
        <v>74</v>
      </c>
    </row>
    <row r="5" spans="1:17" ht="13.35" customHeight="1" x14ac:dyDescent="0.2">
      <c r="K5" s="91" t="s">
        <v>79</v>
      </c>
      <c r="L5" s="72">
        <v>0.66880309088888901</v>
      </c>
      <c r="M5" s="72">
        <v>0.477381289411765</v>
      </c>
      <c r="N5" s="72">
        <v>0.98297047304347795</v>
      </c>
      <c r="O5" s="49"/>
      <c r="P5" s="56"/>
      <c r="Q5" s="86"/>
    </row>
    <row r="6" spans="1:17" ht="13.35" customHeight="1" x14ac:dyDescent="0.2">
      <c r="H6" s="12"/>
      <c r="K6" s="98" t="s">
        <v>80</v>
      </c>
      <c r="L6" s="72">
        <v>1.6696898339999999</v>
      </c>
      <c r="M6" s="72">
        <v>0.763053099803922</v>
      </c>
      <c r="N6" s="72">
        <v>1.2647816295652199</v>
      </c>
      <c r="O6" s="49"/>
      <c r="P6" s="65"/>
      <c r="Q6" s="86"/>
    </row>
    <row r="7" spans="1:17" ht="13.35" customHeight="1" x14ac:dyDescent="0.2">
      <c r="K7" s="98" t="s">
        <v>81</v>
      </c>
      <c r="L7" s="72">
        <v>4.3661788611111101</v>
      </c>
      <c r="M7" s="72">
        <v>1.9834075429411799</v>
      </c>
      <c r="N7" s="72">
        <v>3.0487836571739102</v>
      </c>
      <c r="O7" s="49"/>
      <c r="P7" s="65"/>
      <c r="Q7" s="86"/>
    </row>
    <row r="8" spans="1:17" ht="13.35" customHeight="1" x14ac:dyDescent="0.2">
      <c r="K8" s="75" t="s">
        <v>40</v>
      </c>
      <c r="L8" s="72">
        <v>13.611184327777799</v>
      </c>
      <c r="M8" s="72">
        <v>5.6635936490196102</v>
      </c>
      <c r="N8" s="72">
        <v>8.3742806386956499</v>
      </c>
      <c r="O8" s="49"/>
      <c r="P8" s="65"/>
      <c r="Q8" s="86"/>
    </row>
    <row r="9" spans="1:17" ht="13.35" customHeight="1" x14ac:dyDescent="0.2">
      <c r="K9" s="75" t="s">
        <v>39</v>
      </c>
      <c r="L9" s="72">
        <v>34.4786234811111</v>
      </c>
      <c r="M9" s="72">
        <v>19.1117895539216</v>
      </c>
      <c r="N9" s="72">
        <v>21.225897101956502</v>
      </c>
      <c r="O9" s="49"/>
      <c r="P9" s="65"/>
      <c r="Q9" s="86"/>
    </row>
    <row r="10" spans="1:17" ht="13.35" customHeight="1" x14ac:dyDescent="0.2">
      <c r="K10" s="75" t="s">
        <v>38</v>
      </c>
      <c r="L10" s="72">
        <v>27.594031478000002</v>
      </c>
      <c r="M10" s="72">
        <v>42.350622601764698</v>
      </c>
      <c r="N10" s="72">
        <v>36.8259774697826</v>
      </c>
      <c r="O10" s="49"/>
      <c r="P10" s="65"/>
      <c r="Q10" s="86"/>
    </row>
    <row r="11" spans="1:17" ht="13.35" customHeight="1" x14ac:dyDescent="0.2">
      <c r="K11" s="75" t="s">
        <v>37</v>
      </c>
      <c r="L11" s="72">
        <v>10.720902519555599</v>
      </c>
      <c r="M11" s="72">
        <v>20.017781151764702</v>
      </c>
      <c r="N11" s="72">
        <v>19.074170820652199</v>
      </c>
      <c r="O11" s="49"/>
      <c r="P11" s="65"/>
      <c r="Q11" s="86"/>
    </row>
    <row r="12" spans="1:17" ht="13.35" customHeight="1" x14ac:dyDescent="0.2">
      <c r="K12" s="75" t="s">
        <v>35</v>
      </c>
      <c r="L12" s="72">
        <v>3.54812073288889</v>
      </c>
      <c r="M12" s="72">
        <v>5.8794540623529397</v>
      </c>
      <c r="N12" s="72">
        <v>5.0671206530434798</v>
      </c>
      <c r="O12" s="49"/>
      <c r="P12" s="65"/>
      <c r="Q12" s="86"/>
    </row>
    <row r="13" spans="1:17" ht="13.35" customHeight="1" x14ac:dyDescent="0.2">
      <c r="K13" s="75" t="s">
        <v>36</v>
      </c>
      <c r="L13" s="72">
        <v>1.6378828133333301</v>
      </c>
      <c r="M13" s="72">
        <v>2.0325595670588199</v>
      </c>
      <c r="N13" s="72">
        <v>2.1127640991304402</v>
      </c>
      <c r="O13" s="49"/>
      <c r="P13" s="65"/>
      <c r="Q13" s="86"/>
    </row>
    <row r="14" spans="1:17" ht="13.35" customHeight="1" x14ac:dyDescent="0.2">
      <c r="K14" s="75" t="s">
        <v>41</v>
      </c>
      <c r="L14" s="72">
        <v>0.92895884911111104</v>
      </c>
      <c r="M14" s="72">
        <v>0.95859420607843104</v>
      </c>
      <c r="N14" s="72">
        <v>1.01472432869565</v>
      </c>
      <c r="O14" s="49"/>
      <c r="P14" s="65"/>
      <c r="Q14" s="86"/>
    </row>
    <row r="15" spans="1:17" ht="13.35" customHeight="1" x14ac:dyDescent="0.2">
      <c r="B15" s="13"/>
      <c r="K15" s="75" t="s">
        <v>42</v>
      </c>
      <c r="L15" s="72">
        <v>0.44461426911111102</v>
      </c>
      <c r="M15" s="72">
        <v>0.46933901039215697</v>
      </c>
      <c r="N15" s="72">
        <v>0.55954138217391303</v>
      </c>
      <c r="O15" s="49"/>
      <c r="P15" s="65"/>
      <c r="Q15" s="86"/>
    </row>
    <row r="16" spans="1:17" s="67" customFormat="1" ht="13.35" customHeight="1" x14ac:dyDescent="0.2">
      <c r="A16" s="1"/>
      <c r="B16" s="13"/>
      <c r="C16" s="1"/>
      <c r="D16" s="1"/>
      <c r="E16" s="1"/>
      <c r="F16" s="1"/>
      <c r="G16" s="1"/>
      <c r="J16" s="27"/>
      <c r="K16" s="75" t="s">
        <v>33</v>
      </c>
      <c r="L16" s="72">
        <v>0.331009742666667</v>
      </c>
      <c r="M16" s="72">
        <v>0.29242426549019601</v>
      </c>
      <c r="N16" s="72">
        <v>0.44898774586956502</v>
      </c>
      <c r="O16" s="66"/>
      <c r="P16" s="65"/>
      <c r="Q16" s="86"/>
    </row>
    <row r="17" spans="1:17" s="67" customFormat="1" ht="13.35" customHeight="1" x14ac:dyDescent="0.2">
      <c r="A17" s="1"/>
      <c r="B17" s="13"/>
      <c r="C17" s="1"/>
      <c r="D17" s="1"/>
      <c r="E17" s="1"/>
      <c r="F17" s="1"/>
      <c r="G17" s="1"/>
      <c r="J17" s="27"/>
      <c r="K17" s="75"/>
      <c r="L17" s="95"/>
      <c r="M17" s="96"/>
      <c r="N17" s="96"/>
      <c r="O17" s="66"/>
      <c r="P17" s="65"/>
      <c r="Q17" s="86"/>
    </row>
    <row r="18" spans="1:17" s="67" customFormat="1" ht="13.35" customHeight="1" x14ac:dyDescent="0.2">
      <c r="A18" s="1"/>
      <c r="B18" s="13"/>
      <c r="C18" s="1"/>
      <c r="D18" s="1"/>
      <c r="E18" s="1"/>
      <c r="F18" s="1"/>
      <c r="G18" s="1"/>
      <c r="J18" s="27"/>
      <c r="K18" s="75"/>
      <c r="L18" s="97">
        <f>SUM(L5:L16)</f>
        <v>99.999999999555612</v>
      </c>
      <c r="M18" s="97">
        <f>SUM(M5:M16)</f>
        <v>100.00000000000003</v>
      </c>
      <c r="N18" s="97">
        <f>SUM(N5:N16)</f>
        <v>99.999999999782602</v>
      </c>
      <c r="O18" s="66"/>
      <c r="P18" s="65"/>
      <c r="Q18" s="86"/>
    </row>
    <row r="19" spans="1:17" ht="13.35" customHeight="1" x14ac:dyDescent="0.2">
      <c r="K19" s="73"/>
      <c r="L19" s="73"/>
      <c r="M19" s="73"/>
      <c r="N19" s="73"/>
      <c r="O19" s="49"/>
    </row>
    <row r="20" spans="1:17" ht="13.35" customHeight="1" thickBot="1" x14ac:dyDescent="0.25">
      <c r="K20" s="70"/>
      <c r="L20" s="71" t="s">
        <v>82</v>
      </c>
      <c r="M20" s="71" t="s">
        <v>77</v>
      </c>
      <c r="N20" s="71" t="s">
        <v>74</v>
      </c>
      <c r="O20" s="49"/>
    </row>
    <row r="21" spans="1:17" ht="13.35" customHeight="1" x14ac:dyDescent="0.2">
      <c r="H21" s="12"/>
      <c r="K21" s="91" t="s">
        <v>79</v>
      </c>
      <c r="L21" s="72">
        <v>1.05119173533333</v>
      </c>
      <c r="M21" s="72">
        <v>0.79720465469387802</v>
      </c>
      <c r="N21" s="72">
        <v>1.2069492361538501</v>
      </c>
      <c r="O21" s="49"/>
      <c r="P21" s="57"/>
    </row>
    <row r="22" spans="1:17" ht="13.35" customHeight="1" x14ac:dyDescent="0.2">
      <c r="K22" s="98" t="s">
        <v>80</v>
      </c>
      <c r="L22" s="72">
        <v>1.55754067422222</v>
      </c>
      <c r="M22" s="72">
        <v>0.91774812693877605</v>
      </c>
      <c r="N22" s="72">
        <v>1.1908882843589701</v>
      </c>
      <c r="O22" s="49"/>
      <c r="P22" s="57"/>
    </row>
    <row r="23" spans="1:17" ht="13.35" customHeight="1" x14ac:dyDescent="0.2">
      <c r="K23" s="98" t="s">
        <v>81</v>
      </c>
      <c r="L23" s="72">
        <v>3.0369482377777799</v>
      </c>
      <c r="M23" s="72">
        <v>1.89234184836735</v>
      </c>
      <c r="N23" s="72">
        <v>2.1365753015384601</v>
      </c>
      <c r="O23" s="49"/>
      <c r="P23" s="57"/>
    </row>
    <row r="24" spans="1:17" ht="13.35" customHeight="1" x14ac:dyDescent="0.2">
      <c r="K24" s="75" t="s">
        <v>40</v>
      </c>
      <c r="L24" s="72">
        <v>7.2986480244444403</v>
      </c>
      <c r="M24" s="72">
        <v>4.6864453183673502</v>
      </c>
      <c r="N24" s="72">
        <v>4.8798626925641004</v>
      </c>
      <c r="O24" s="49"/>
      <c r="P24" s="57"/>
    </row>
    <row r="25" spans="1:17" ht="13.35" customHeight="1" x14ac:dyDescent="0.2">
      <c r="K25" s="75" t="s">
        <v>39</v>
      </c>
      <c r="L25" s="72">
        <v>17.6806365962222</v>
      </c>
      <c r="M25" s="72">
        <v>13.9606568414286</v>
      </c>
      <c r="N25" s="72">
        <v>13.025528006410299</v>
      </c>
      <c r="O25" s="49"/>
      <c r="P25" s="57"/>
    </row>
    <row r="26" spans="1:17" ht="13.35" customHeight="1" x14ac:dyDescent="0.2">
      <c r="K26" s="75" t="s">
        <v>38</v>
      </c>
      <c r="L26" s="72">
        <v>33.5499848964444</v>
      </c>
      <c r="M26" s="72">
        <v>31.592972172040799</v>
      </c>
      <c r="N26" s="72">
        <v>29.711624476153801</v>
      </c>
      <c r="O26" s="49"/>
      <c r="P26" s="57"/>
    </row>
    <row r="27" spans="1:17" ht="13.35" customHeight="1" x14ac:dyDescent="0.2">
      <c r="K27" s="75" t="s">
        <v>37</v>
      </c>
      <c r="L27" s="72">
        <v>21.574938495111098</v>
      </c>
      <c r="M27" s="72">
        <v>28.3400474881633</v>
      </c>
      <c r="N27" s="72">
        <v>27.884960578461499</v>
      </c>
      <c r="O27" s="49"/>
      <c r="P27" s="57"/>
    </row>
    <row r="28" spans="1:17" ht="13.35" customHeight="1" x14ac:dyDescent="0.2">
      <c r="K28" s="75" t="s">
        <v>35</v>
      </c>
      <c r="L28" s="72">
        <v>8.2365435671111094</v>
      </c>
      <c r="M28" s="72">
        <v>10.9792526787755</v>
      </c>
      <c r="N28" s="72">
        <v>11.5041821</v>
      </c>
      <c r="O28" s="49"/>
      <c r="P28" s="57"/>
    </row>
    <row r="29" spans="1:17" ht="13.35" customHeight="1" x14ac:dyDescent="0.2">
      <c r="B29" s="13"/>
      <c r="K29" s="75" t="s">
        <v>36</v>
      </c>
      <c r="L29" s="72">
        <v>3.26075848533333</v>
      </c>
      <c r="M29" s="72">
        <v>4.0768991773469399</v>
      </c>
      <c r="N29" s="72">
        <v>4.55781845641026</v>
      </c>
      <c r="O29" s="49"/>
      <c r="P29" s="57"/>
    </row>
    <row r="30" spans="1:17" ht="13.35" customHeight="1" x14ac:dyDescent="0.2">
      <c r="A30" s="1" t="s">
        <v>0</v>
      </c>
      <c r="B30" s="239"/>
      <c r="C30" s="239"/>
      <c r="D30" s="239"/>
      <c r="E30" s="239"/>
      <c r="F30" s="239"/>
      <c r="G30" s="1" t="s">
        <v>0</v>
      </c>
      <c r="K30" s="75" t="s">
        <v>41</v>
      </c>
      <c r="L30" s="72">
        <v>1.60034077488889</v>
      </c>
      <c r="M30" s="72">
        <v>1.6450840183673501</v>
      </c>
      <c r="N30" s="72">
        <v>2.0513671069230801</v>
      </c>
      <c r="O30" s="49"/>
      <c r="P30" s="57"/>
    </row>
    <row r="31" spans="1:17" ht="13.35" customHeight="1" x14ac:dyDescent="0.2">
      <c r="K31" s="75" t="s">
        <v>42</v>
      </c>
      <c r="L31" s="72">
        <v>0.70529173199999995</v>
      </c>
      <c r="M31" s="72">
        <v>0.66953360163265296</v>
      </c>
      <c r="N31" s="72">
        <v>1.01366513564103</v>
      </c>
      <c r="O31" s="49"/>
    </row>
    <row r="32" spans="1:17" s="67" customFormat="1" ht="13.35" customHeight="1" x14ac:dyDescent="0.2">
      <c r="A32" s="1"/>
      <c r="B32" s="1"/>
      <c r="C32" s="1"/>
      <c r="D32" s="1"/>
      <c r="E32" s="1"/>
      <c r="F32" s="1"/>
      <c r="G32" s="1"/>
      <c r="J32" s="27"/>
      <c r="K32" s="75" t="s">
        <v>33</v>
      </c>
      <c r="L32" s="72">
        <v>0.44717678</v>
      </c>
      <c r="M32" s="72">
        <v>0.44181407367346898</v>
      </c>
      <c r="N32" s="72">
        <v>0.83657862538461603</v>
      </c>
      <c r="O32" s="66"/>
    </row>
    <row r="33" spans="1:16" s="67" customFormat="1" ht="13.35" customHeight="1" x14ac:dyDescent="0.2">
      <c r="A33" s="1"/>
      <c r="B33" s="1"/>
      <c r="C33" s="1"/>
      <c r="D33" s="1"/>
      <c r="E33" s="1"/>
      <c r="F33" s="1"/>
      <c r="G33" s="1"/>
      <c r="J33" s="27"/>
      <c r="K33" s="75"/>
      <c r="L33" s="95"/>
      <c r="M33" s="96"/>
      <c r="N33" s="96"/>
      <c r="O33" s="66"/>
    </row>
    <row r="34" spans="1:16" s="67" customFormat="1" ht="13.35" customHeight="1" x14ac:dyDescent="0.2">
      <c r="A34" s="1"/>
      <c r="B34" s="1"/>
      <c r="C34" s="1"/>
      <c r="D34" s="1"/>
      <c r="E34" s="1"/>
      <c r="F34" s="1"/>
      <c r="G34" s="1"/>
      <c r="J34" s="27"/>
      <c r="K34" s="75"/>
      <c r="L34" s="97">
        <f>SUM(L21:L32)</f>
        <v>99.999999998888811</v>
      </c>
      <c r="M34" s="97">
        <f t="shared" ref="M34" si="1">SUM(M21:M32)</f>
        <v>99.999999999795975</v>
      </c>
      <c r="N34" s="97">
        <f>SUM(N21:N32)</f>
        <v>99.999999999999972</v>
      </c>
      <c r="O34" s="66"/>
    </row>
    <row r="35" spans="1:16" s="67" customFormat="1" ht="13.35" customHeight="1" x14ac:dyDescent="0.2">
      <c r="A35" s="1"/>
      <c r="B35" s="1"/>
      <c r="C35" s="1"/>
      <c r="D35" s="1"/>
      <c r="E35" s="1"/>
      <c r="F35" s="1"/>
      <c r="G35" s="1"/>
      <c r="J35" s="27"/>
      <c r="K35" s="73"/>
      <c r="L35" s="73"/>
      <c r="M35" s="73"/>
      <c r="N35" s="73"/>
      <c r="O35" s="66"/>
    </row>
    <row r="36" spans="1:16" ht="13.35" customHeight="1" x14ac:dyDescent="0.2">
      <c r="K36" s="73"/>
      <c r="L36" s="73"/>
      <c r="M36" s="73"/>
      <c r="N36" s="73"/>
      <c r="O36" s="49"/>
    </row>
    <row r="37" spans="1:16" ht="13.35" customHeight="1" thickBot="1" x14ac:dyDescent="0.25">
      <c r="K37" s="70"/>
      <c r="L37" s="71" t="s">
        <v>82</v>
      </c>
      <c r="M37" s="71" t="s">
        <v>77</v>
      </c>
      <c r="N37" s="71" t="s">
        <v>74</v>
      </c>
      <c r="O37" s="49"/>
    </row>
    <row r="38" spans="1:16" ht="13.35" customHeight="1" x14ac:dyDescent="0.2">
      <c r="K38" s="91" t="s">
        <v>79</v>
      </c>
      <c r="L38" s="72">
        <v>1.1450782788571401</v>
      </c>
      <c r="M38" s="72">
        <v>0.80586363250000004</v>
      </c>
      <c r="N38" s="72" t="e">
        <v>#N/A</v>
      </c>
      <c r="O38" s="49"/>
      <c r="P38" s="58"/>
    </row>
    <row r="39" spans="1:16" ht="13.35" customHeight="1" x14ac:dyDescent="0.2">
      <c r="H39" s="12"/>
      <c r="K39" s="98" t="s">
        <v>80</v>
      </c>
      <c r="L39" s="72">
        <v>1.46829175142857</v>
      </c>
      <c r="M39" s="72">
        <v>1.0557084294444401</v>
      </c>
      <c r="N39" s="72" t="e">
        <v>#N/A</v>
      </c>
      <c r="O39" s="49"/>
      <c r="P39" s="58"/>
    </row>
    <row r="40" spans="1:16" ht="13.35" customHeight="1" x14ac:dyDescent="0.2">
      <c r="K40" s="98" t="s">
        <v>81</v>
      </c>
      <c r="L40" s="72">
        <v>3.10214072171429</v>
      </c>
      <c r="M40" s="72">
        <v>2.1885246388888899</v>
      </c>
      <c r="N40" s="72" t="e">
        <v>#N/A</v>
      </c>
      <c r="O40" s="49"/>
      <c r="P40" s="58"/>
    </row>
    <row r="41" spans="1:16" ht="13.35" customHeight="1" x14ac:dyDescent="0.2">
      <c r="K41" s="75" t="s">
        <v>40</v>
      </c>
      <c r="L41" s="72">
        <v>6.3365923574285699</v>
      </c>
      <c r="M41" s="72">
        <v>5.4770716752777799</v>
      </c>
      <c r="N41" s="72" t="e">
        <v>#N/A</v>
      </c>
      <c r="O41" s="49"/>
      <c r="P41" s="58"/>
    </row>
    <row r="42" spans="1:16" ht="13.35" customHeight="1" x14ac:dyDescent="0.2">
      <c r="K42" s="75" t="s">
        <v>39</v>
      </c>
      <c r="L42" s="72">
        <v>15.7382814068571</v>
      </c>
      <c r="M42" s="72">
        <v>15.091199526111099</v>
      </c>
      <c r="N42" s="72" t="e">
        <v>#N/A</v>
      </c>
      <c r="O42" s="49"/>
      <c r="P42" s="58"/>
    </row>
    <row r="43" spans="1:16" ht="13.35" customHeight="1" x14ac:dyDescent="0.2">
      <c r="K43" s="75" t="s">
        <v>38</v>
      </c>
      <c r="L43" s="72">
        <v>30.150640738857099</v>
      </c>
      <c r="M43" s="72">
        <v>32.866343387222201</v>
      </c>
      <c r="N43" s="72" t="e">
        <v>#N/A</v>
      </c>
      <c r="O43" s="49"/>
      <c r="P43" s="58"/>
    </row>
    <row r="44" spans="1:16" ht="13.35" customHeight="1" x14ac:dyDescent="0.2">
      <c r="K44" s="75" t="s">
        <v>37</v>
      </c>
      <c r="L44" s="72">
        <v>24.422373100857101</v>
      </c>
      <c r="M44" s="72">
        <v>25.034957450277801</v>
      </c>
      <c r="N44" s="72" t="e">
        <v>#N/A</v>
      </c>
      <c r="O44" s="49"/>
      <c r="P44" s="58"/>
    </row>
    <row r="45" spans="1:16" ht="13.35" customHeight="1" x14ac:dyDescent="0.2">
      <c r="K45" s="75" t="s">
        <v>35</v>
      </c>
      <c r="L45" s="72">
        <v>10.0205588168571</v>
      </c>
      <c r="M45" s="72">
        <v>10.0059324008333</v>
      </c>
      <c r="N45" s="72" t="e">
        <v>#N/A</v>
      </c>
      <c r="O45" s="49"/>
      <c r="P45" s="58"/>
    </row>
    <row r="46" spans="1:16" ht="13.35" customHeight="1" x14ac:dyDescent="0.2">
      <c r="K46" s="75" t="s">
        <v>36</v>
      </c>
      <c r="L46" s="72">
        <v>4.0971354654285701</v>
      </c>
      <c r="M46" s="72">
        <v>4.2217929233333296</v>
      </c>
      <c r="N46" s="72" t="e">
        <v>#N/A</v>
      </c>
      <c r="O46" s="49"/>
      <c r="P46" s="58"/>
    </row>
    <row r="47" spans="1:16" x14ac:dyDescent="0.2">
      <c r="K47" s="75" t="s">
        <v>41</v>
      </c>
      <c r="L47" s="72">
        <v>1.95716959714286</v>
      </c>
      <c r="M47" s="72">
        <v>1.9036097386111099</v>
      </c>
      <c r="N47" s="72" t="e">
        <v>#N/A</v>
      </c>
      <c r="O47" s="49"/>
      <c r="P47" s="58"/>
    </row>
    <row r="48" spans="1:16" x14ac:dyDescent="0.2">
      <c r="K48" s="75" t="s">
        <v>42</v>
      </c>
      <c r="L48" s="72">
        <v>1.08422230857143</v>
      </c>
      <c r="M48" s="72">
        <v>0.94768831944444498</v>
      </c>
      <c r="N48" s="72" t="e">
        <v>#N/A</v>
      </c>
    </row>
    <row r="49" spans="11:14" ht="13.35" customHeight="1" x14ac:dyDescent="0.2">
      <c r="K49" s="75" t="s">
        <v>33</v>
      </c>
      <c r="L49" s="72">
        <v>0.477515455714286</v>
      </c>
      <c r="M49" s="72">
        <v>0.40130787694444398</v>
      </c>
      <c r="N49" s="72" t="e">
        <v>#N/A</v>
      </c>
    </row>
    <row r="50" spans="11:14" x14ac:dyDescent="0.2">
      <c r="K50" s="75"/>
      <c r="L50" s="95"/>
      <c r="M50" s="96"/>
      <c r="N50" s="96"/>
    </row>
    <row r="51" spans="11:14" x14ac:dyDescent="0.2">
      <c r="K51" s="75"/>
      <c r="L51" s="97">
        <f>SUM(L38:L49)</f>
        <v>99.999999999714106</v>
      </c>
      <c r="M51" s="97">
        <f t="shared" ref="M51:N51" si="2">SUM(M38:M49)</f>
        <v>99.999999998888839</v>
      </c>
      <c r="N51" s="97" t="e">
        <f t="shared" si="2"/>
        <v>#N/A</v>
      </c>
    </row>
  </sheetData>
  <mergeCells count="2">
    <mergeCell ref="B30:F30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P18"/>
  <sheetViews>
    <sheetView showGridLines="0" zoomScaleNormal="100" workbookViewId="0">
      <selection activeCell="G38" sqref="G38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7" width="8.83203125" style="1"/>
    <col min="8" max="9" width="8.83203125" style="18"/>
    <col min="10" max="10" width="8.83203125" style="27"/>
    <col min="11" max="11" width="12.83203125" style="27" bestFit="1" customWidth="1"/>
    <col min="12" max="13" width="11" style="27" bestFit="1" customWidth="1"/>
    <col min="14" max="14" width="11" style="18" bestFit="1" customWidth="1"/>
    <col min="15" max="15" width="8.83203125" style="18"/>
    <col min="16" max="16" width="8.83203125" style="44"/>
    <col min="17" max="16384" width="8.83203125" style="18"/>
  </cols>
  <sheetData>
    <row r="1" spans="1:16" ht="13.35" customHeight="1" x14ac:dyDescent="0.2">
      <c r="A1" s="4"/>
      <c r="B1" s="14" t="s">
        <v>102</v>
      </c>
    </row>
    <row r="2" spans="1:16" ht="13.35" customHeight="1" x14ac:dyDescent="0.2">
      <c r="B2" s="239" t="s">
        <v>4</v>
      </c>
      <c r="C2" s="239"/>
      <c r="D2" s="239"/>
      <c r="E2" s="239"/>
      <c r="F2" s="239"/>
      <c r="G2" s="239"/>
      <c r="H2" s="239"/>
      <c r="I2" s="239"/>
    </row>
    <row r="3" spans="1:16" x14ac:dyDescent="0.2">
      <c r="L3" s="27" t="str">
        <f>_xlfn.CONCAT("SPF ",L4)</f>
        <v>SPF Q2 2026</v>
      </c>
      <c r="M3" s="27" t="str">
        <f t="shared" ref="M3:N3" si="0">_xlfn.CONCAT("SPF ",M4)</f>
        <v>SPF Q1 2026</v>
      </c>
      <c r="N3" s="27" t="str">
        <f t="shared" si="0"/>
        <v>SPF Q4 2025</v>
      </c>
    </row>
    <row r="4" spans="1:16" ht="13.5" thickBot="1" x14ac:dyDescent="0.25">
      <c r="K4" s="70"/>
      <c r="L4" s="71" t="s">
        <v>82</v>
      </c>
      <c r="M4" s="71" t="s">
        <v>77</v>
      </c>
      <c r="N4" s="71" t="s">
        <v>74</v>
      </c>
    </row>
    <row r="5" spans="1:16" x14ac:dyDescent="0.2">
      <c r="K5" s="91" t="s">
        <v>79</v>
      </c>
      <c r="L5" s="76">
        <v>1.66632555580645</v>
      </c>
      <c r="M5" s="76">
        <v>1.5535861548571399</v>
      </c>
      <c r="N5" s="76">
        <v>1.5075227161764699</v>
      </c>
      <c r="O5" s="49"/>
      <c r="P5" s="59"/>
    </row>
    <row r="6" spans="1:16" x14ac:dyDescent="0.2">
      <c r="K6" s="98" t="s">
        <v>80</v>
      </c>
      <c r="L6" s="76">
        <v>1.6017855448387099</v>
      </c>
      <c r="M6" s="76">
        <v>1.5275687371428599</v>
      </c>
      <c r="N6" s="76">
        <v>1.49517000764706</v>
      </c>
      <c r="O6" s="49"/>
      <c r="P6" s="59"/>
    </row>
    <row r="7" spans="1:16" x14ac:dyDescent="0.2">
      <c r="K7" s="98" t="s">
        <v>81</v>
      </c>
      <c r="L7" s="76">
        <v>3.0287061400000002</v>
      </c>
      <c r="M7" s="76">
        <v>2.8056137360000002</v>
      </c>
      <c r="N7" s="76">
        <v>2.8932684855882398</v>
      </c>
      <c r="O7" s="49"/>
      <c r="P7" s="59"/>
    </row>
    <row r="8" spans="1:16" x14ac:dyDescent="0.2">
      <c r="K8" s="75" t="s">
        <v>40</v>
      </c>
      <c r="L8" s="76">
        <v>6.6591198680645203</v>
      </c>
      <c r="M8" s="76">
        <v>6.5353813068571496</v>
      </c>
      <c r="N8" s="76">
        <v>6.7827212347058801</v>
      </c>
      <c r="O8" s="49"/>
      <c r="P8" s="59"/>
    </row>
    <row r="9" spans="1:16" x14ac:dyDescent="0.2">
      <c r="K9" s="75" t="s">
        <v>39</v>
      </c>
      <c r="L9" s="76">
        <v>17.534254605483898</v>
      </c>
      <c r="M9" s="76">
        <v>17.253681626857102</v>
      </c>
      <c r="N9" s="76">
        <v>16.583320783823499</v>
      </c>
      <c r="O9" s="49"/>
      <c r="P9" s="59"/>
    </row>
    <row r="10" spans="1:16" x14ac:dyDescent="0.2">
      <c r="K10" s="75" t="s">
        <v>38</v>
      </c>
      <c r="L10" s="76">
        <v>29.3974945396774</v>
      </c>
      <c r="M10" s="76">
        <v>31.981347714000002</v>
      </c>
      <c r="N10" s="76">
        <v>30.6763158188235</v>
      </c>
      <c r="O10" s="49"/>
      <c r="P10" s="59"/>
    </row>
    <row r="11" spans="1:16" x14ac:dyDescent="0.2">
      <c r="K11" s="75" t="s">
        <v>37</v>
      </c>
      <c r="L11" s="76">
        <v>22.280963741612901</v>
      </c>
      <c r="M11" s="76">
        <v>21.612579060000002</v>
      </c>
      <c r="N11" s="76">
        <v>22.6785251923529</v>
      </c>
      <c r="O11" s="49"/>
      <c r="P11" s="59"/>
    </row>
    <row r="12" spans="1:16" x14ac:dyDescent="0.2">
      <c r="K12" s="75" t="s">
        <v>35</v>
      </c>
      <c r="L12" s="76">
        <v>9.0026214325806393</v>
      </c>
      <c r="M12" s="76">
        <v>8.5061118874285704</v>
      </c>
      <c r="N12" s="76">
        <v>9.2474481867647107</v>
      </c>
      <c r="O12" s="49"/>
      <c r="P12" s="59"/>
    </row>
    <row r="13" spans="1:16" x14ac:dyDescent="0.2">
      <c r="K13" s="75" t="s">
        <v>36</v>
      </c>
      <c r="L13" s="76">
        <v>4.1924473103225797</v>
      </c>
      <c r="M13" s="76">
        <v>3.9239385877142898</v>
      </c>
      <c r="N13" s="76">
        <v>3.9125990449999999</v>
      </c>
      <c r="O13" s="49"/>
      <c r="P13" s="59"/>
    </row>
    <row r="14" spans="1:16" x14ac:dyDescent="0.2">
      <c r="K14" s="75" t="s">
        <v>41</v>
      </c>
      <c r="L14" s="76">
        <v>2.0986150348387098</v>
      </c>
      <c r="M14" s="76">
        <v>1.9728596208571401</v>
      </c>
      <c r="N14" s="76">
        <v>2.0330125432352899</v>
      </c>
      <c r="O14" s="49"/>
      <c r="P14" s="59"/>
    </row>
    <row r="15" spans="1:16" x14ac:dyDescent="0.2">
      <c r="K15" s="75" t="s">
        <v>42</v>
      </c>
      <c r="L15" s="76">
        <v>1.3101136635483901</v>
      </c>
      <c r="M15" s="76">
        <v>1.27745701428571</v>
      </c>
      <c r="N15" s="76">
        <v>1.0924653776470601</v>
      </c>
    </row>
    <row r="16" spans="1:16" x14ac:dyDescent="0.2">
      <c r="K16" s="75" t="s">
        <v>33</v>
      </c>
      <c r="L16" s="76">
        <v>1.22755256129032</v>
      </c>
      <c r="M16" s="76">
        <v>1.04987455428571</v>
      </c>
      <c r="N16" s="76">
        <v>1.0976306085294101</v>
      </c>
    </row>
    <row r="17" spans="11:14" x14ac:dyDescent="0.2">
      <c r="K17" s="75"/>
      <c r="L17" s="76"/>
      <c r="M17" s="76"/>
      <c r="N17" s="76"/>
    </row>
    <row r="18" spans="11:14" x14ac:dyDescent="0.2">
      <c r="L18" s="116">
        <f>SUM(L5:L16)</f>
        <v>99.999999998064538</v>
      </c>
      <c r="M18" s="116">
        <f t="shared" ref="M18" si="1">SUM(M5:M16)</f>
        <v>100.00000000028568</v>
      </c>
      <c r="N18" s="116">
        <f>SUM(N5:N16)</f>
        <v>100.00000000029401</v>
      </c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T51"/>
  <sheetViews>
    <sheetView showGridLines="0" zoomScaleNormal="100" workbookViewId="0">
      <selection activeCell="U48" sqref="U48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8" style="18" customWidth="1"/>
    <col min="10" max="10" width="12.6640625" style="27" bestFit="1" customWidth="1"/>
    <col min="11" max="13" width="8.83203125" style="27"/>
    <col min="14" max="15" width="8.83203125" style="18"/>
    <col min="16" max="16" width="8.83203125" style="46"/>
    <col min="17" max="17" width="8.83203125" style="45"/>
    <col min="18" max="16384" width="8.83203125" style="18"/>
  </cols>
  <sheetData>
    <row r="1" spans="1:15" ht="13.35" customHeight="1" x14ac:dyDescent="0.2">
      <c r="B1" s="22" t="s">
        <v>103</v>
      </c>
      <c r="K1" s="27" t="str">
        <f>_xlfn.CONCAT("SPF ",K2)</f>
        <v>SPF Q2 2026</v>
      </c>
      <c r="L1" s="27" t="str">
        <f t="shared" ref="L1:M1" si="0">_xlfn.CONCAT("SPF ",L2)</f>
        <v>SPF Q1 2026</v>
      </c>
      <c r="M1" s="27" t="str">
        <f t="shared" si="0"/>
        <v>SPF Q4 2025</v>
      </c>
    </row>
    <row r="2" spans="1:15" ht="13.35" customHeight="1" thickBot="1" x14ac:dyDescent="0.25">
      <c r="A2" s="6"/>
      <c r="B2" s="239" t="s">
        <v>75</v>
      </c>
      <c r="C2" s="239"/>
      <c r="D2" s="239"/>
      <c r="E2" s="239"/>
      <c r="F2" s="239"/>
      <c r="G2" s="239"/>
      <c r="H2" s="239"/>
      <c r="I2" s="239"/>
      <c r="J2" s="70"/>
      <c r="K2" s="71" t="s">
        <v>82</v>
      </c>
      <c r="L2" s="71" t="s">
        <v>77</v>
      </c>
      <c r="M2" s="71" t="s">
        <v>74</v>
      </c>
    </row>
    <row r="3" spans="1:15" x14ac:dyDescent="0.2">
      <c r="J3" s="91" t="s">
        <v>73</v>
      </c>
      <c r="K3" s="74">
        <v>0.117738778918919</v>
      </c>
      <c r="L3" s="74">
        <v>0.127470234318182</v>
      </c>
      <c r="M3" s="74">
        <v>0.23633117769230799</v>
      </c>
      <c r="O3" s="60"/>
    </row>
    <row r="4" spans="1:15" ht="13.35" customHeight="1" x14ac:dyDescent="0.2">
      <c r="J4" s="75" t="s">
        <v>60</v>
      </c>
      <c r="K4" s="74">
        <v>0.36304899324324302</v>
      </c>
      <c r="L4" s="74">
        <v>0.30984191568181801</v>
      </c>
      <c r="M4" s="74">
        <v>0.42015441358974398</v>
      </c>
      <c r="O4" s="60"/>
    </row>
    <row r="5" spans="1:15" ht="13.35" customHeight="1" x14ac:dyDescent="0.2">
      <c r="J5" s="75" t="s">
        <v>61</v>
      </c>
      <c r="K5" s="74">
        <v>1.24980516918919</v>
      </c>
      <c r="L5" s="74">
        <v>0.88707481568181801</v>
      </c>
      <c r="M5" s="74">
        <v>1.1565549761538501</v>
      </c>
      <c r="O5" s="60"/>
    </row>
    <row r="6" spans="1:15" ht="13.35" customHeight="1" x14ac:dyDescent="0.2">
      <c r="J6" s="75" t="s">
        <v>62</v>
      </c>
      <c r="K6" s="74">
        <v>3.1216067827026999</v>
      </c>
      <c r="L6" s="74">
        <v>3.0071708706818199</v>
      </c>
      <c r="M6" s="74">
        <v>4.29993480128205</v>
      </c>
      <c r="O6" s="60"/>
    </row>
    <row r="7" spans="1:15" ht="13.35" customHeight="1" x14ac:dyDescent="0.2">
      <c r="J7" s="75" t="s">
        <v>63</v>
      </c>
      <c r="K7" s="74">
        <v>13.7801180635135</v>
      </c>
      <c r="L7" s="74">
        <v>15.2478956106818</v>
      </c>
      <c r="M7" s="74">
        <v>18.846755797179501</v>
      </c>
      <c r="O7" s="60"/>
    </row>
    <row r="8" spans="1:15" ht="13.35" customHeight="1" x14ac:dyDescent="0.2">
      <c r="I8" s="12"/>
      <c r="J8" s="75" t="s">
        <v>64</v>
      </c>
      <c r="K8" s="74">
        <v>48.302486246216198</v>
      </c>
      <c r="L8" s="74">
        <v>47.380752979999997</v>
      </c>
      <c r="M8" s="74">
        <v>41.214205553846099</v>
      </c>
      <c r="O8" s="60"/>
    </row>
    <row r="9" spans="1:15" ht="13.35" customHeight="1" x14ac:dyDescent="0.2">
      <c r="J9" s="75" t="s">
        <v>65</v>
      </c>
      <c r="K9" s="74">
        <v>24.4134476602703</v>
      </c>
      <c r="L9" s="74">
        <v>24.104821111136399</v>
      </c>
      <c r="M9" s="74">
        <v>22.406336829743601</v>
      </c>
      <c r="O9" s="60"/>
    </row>
    <row r="10" spans="1:15" ht="13.35" customHeight="1" x14ac:dyDescent="0.2">
      <c r="J10" s="75" t="s">
        <v>66</v>
      </c>
      <c r="K10" s="74">
        <v>4.9708978859459503</v>
      </c>
      <c r="L10" s="74">
        <v>5.2905837</v>
      </c>
      <c r="M10" s="74">
        <v>6.6720604120512803</v>
      </c>
      <c r="O10" s="60"/>
    </row>
    <row r="11" spans="1:15" ht="13.35" customHeight="1" x14ac:dyDescent="0.2">
      <c r="J11" s="75" t="s">
        <v>67</v>
      </c>
      <c r="K11" s="74">
        <v>1.8346491578378401</v>
      </c>
      <c r="L11" s="74">
        <v>2.06423666613636</v>
      </c>
      <c r="M11" s="74">
        <v>2.6377787512820499</v>
      </c>
      <c r="O11" s="60"/>
    </row>
    <row r="12" spans="1:15" ht="13.35" customHeight="1" x14ac:dyDescent="0.2">
      <c r="J12" s="75" t="s">
        <v>68</v>
      </c>
      <c r="K12" s="74">
        <v>0.82295668702702696</v>
      </c>
      <c r="L12" s="74">
        <v>0.74110846545454601</v>
      </c>
      <c r="M12" s="74">
        <v>1.02850525923077</v>
      </c>
      <c r="O12" s="60"/>
    </row>
    <row r="13" spans="1:15" ht="13.35" customHeight="1" x14ac:dyDescent="0.2">
      <c r="J13" s="75" t="s">
        <v>69</v>
      </c>
      <c r="K13" s="74">
        <v>0.48864876864864898</v>
      </c>
      <c r="L13" s="74">
        <v>0.36466795204545399</v>
      </c>
      <c r="M13" s="74">
        <v>0.48921762128205099</v>
      </c>
      <c r="O13" s="60"/>
    </row>
    <row r="14" spans="1:15" s="67" customFormat="1" ht="13.35" customHeight="1" x14ac:dyDescent="0.2">
      <c r="A14" s="1"/>
      <c r="B14" s="13"/>
      <c r="C14" s="1"/>
      <c r="D14" s="1"/>
      <c r="E14" s="1"/>
      <c r="F14" s="1"/>
      <c r="G14" s="1"/>
      <c r="J14" s="75" t="s">
        <v>70</v>
      </c>
      <c r="K14" s="74">
        <v>0.29011213027027</v>
      </c>
      <c r="L14" s="74">
        <v>0.25381016272727303</v>
      </c>
      <c r="M14" s="74">
        <v>0.30293757974358998</v>
      </c>
      <c r="O14" s="63"/>
    </row>
    <row r="15" spans="1:15" s="67" customFormat="1" ht="13.35" customHeight="1" x14ac:dyDescent="0.2">
      <c r="A15" s="1"/>
      <c r="B15" s="13"/>
      <c r="C15" s="1"/>
      <c r="D15" s="1"/>
      <c r="E15" s="1"/>
      <c r="F15" s="1"/>
      <c r="G15" s="1"/>
      <c r="J15" s="75" t="s">
        <v>71</v>
      </c>
      <c r="K15" s="74">
        <v>0.13441486459459501</v>
      </c>
      <c r="L15" s="74">
        <v>0.147073215681818</v>
      </c>
      <c r="M15" s="74">
        <v>0.18106071358974399</v>
      </c>
      <c r="O15" s="63"/>
    </row>
    <row r="16" spans="1:15" ht="13.35" customHeight="1" x14ac:dyDescent="0.2">
      <c r="B16" s="239"/>
      <c r="C16" s="239"/>
      <c r="D16" s="239"/>
      <c r="E16" s="239"/>
      <c r="F16" s="239"/>
      <c r="J16" s="91" t="s">
        <v>34</v>
      </c>
      <c r="K16" s="74">
        <v>0.11006881189189191</v>
      </c>
      <c r="L16" s="74">
        <v>7.3492299772727199E-2</v>
      </c>
      <c r="M16" s="74">
        <v>0.10816611410256409</v>
      </c>
      <c r="O16" s="49"/>
    </row>
    <row r="17" spans="1:15" ht="13.35" customHeight="1" x14ac:dyDescent="0.2">
      <c r="J17" s="73"/>
      <c r="K17" s="99">
        <f>SUM(K3:K16)</f>
        <v>100.00000000027028</v>
      </c>
      <c r="L17" s="99">
        <f>SUM(L3:L16)</f>
        <v>100.00000000000001</v>
      </c>
      <c r="M17" s="99">
        <f>SUM(M3:M16)</f>
        <v>100.00000000076919</v>
      </c>
      <c r="O17" s="61"/>
    </row>
    <row r="18" spans="1:15" ht="13.35" customHeight="1" x14ac:dyDescent="0.2">
      <c r="J18" s="73"/>
      <c r="K18" s="73"/>
      <c r="L18" s="73"/>
      <c r="M18" s="78"/>
      <c r="O18" s="61"/>
    </row>
    <row r="19" spans="1:15" ht="13.35" customHeight="1" thickBot="1" x14ac:dyDescent="0.25">
      <c r="J19" s="70"/>
      <c r="K19" s="71" t="s">
        <v>82</v>
      </c>
      <c r="L19" s="71" t="s">
        <v>77</v>
      </c>
      <c r="M19" s="71" t="s">
        <v>74</v>
      </c>
      <c r="O19" s="61"/>
    </row>
    <row r="20" spans="1:15" ht="13.35" customHeight="1" x14ac:dyDescent="0.2">
      <c r="J20" s="91" t="s">
        <v>73</v>
      </c>
      <c r="K20" s="74">
        <v>0.30595976486486498</v>
      </c>
      <c r="L20" s="74">
        <v>0.35751518348837202</v>
      </c>
      <c r="M20" s="74">
        <v>0.63531167499999996</v>
      </c>
      <c r="O20" s="61"/>
    </row>
    <row r="21" spans="1:15" ht="13.35" customHeight="1" x14ac:dyDescent="0.2">
      <c r="J21" s="75" t="s">
        <v>60</v>
      </c>
      <c r="K21" s="74">
        <v>0.74073572054054004</v>
      </c>
      <c r="L21" s="74">
        <v>0.63582962883720895</v>
      </c>
      <c r="M21" s="74">
        <v>1.0691079679411799</v>
      </c>
      <c r="O21" s="61"/>
    </row>
    <row r="22" spans="1:15" ht="13.35" customHeight="1" x14ac:dyDescent="0.2">
      <c r="J22" s="75" t="s">
        <v>61</v>
      </c>
      <c r="K22" s="74">
        <v>2.3081635291891902</v>
      </c>
      <c r="L22" s="74">
        <v>1.7358569044186001</v>
      </c>
      <c r="M22" s="74">
        <v>2.5285259191176501</v>
      </c>
      <c r="O22" s="61"/>
    </row>
    <row r="23" spans="1:15" ht="13.35" customHeight="1" x14ac:dyDescent="0.2">
      <c r="J23" s="75" t="s">
        <v>62</v>
      </c>
      <c r="K23" s="74">
        <v>6.1748364972973002</v>
      </c>
      <c r="L23" s="74">
        <v>5.43207464162791</v>
      </c>
      <c r="M23" s="74">
        <v>7.0422909302941203</v>
      </c>
      <c r="O23" s="61"/>
    </row>
    <row r="24" spans="1:15" ht="13.35" customHeight="1" x14ac:dyDescent="0.2">
      <c r="J24" s="75" t="s">
        <v>63</v>
      </c>
      <c r="K24" s="74">
        <v>19.337882667026999</v>
      </c>
      <c r="L24" s="74">
        <v>20.0638110304651</v>
      </c>
      <c r="M24" s="74">
        <v>21.8933368226471</v>
      </c>
      <c r="O24" s="61"/>
    </row>
    <row r="25" spans="1:15" ht="13.35" customHeight="1" x14ac:dyDescent="0.2">
      <c r="J25" s="75" t="s">
        <v>64</v>
      </c>
      <c r="K25" s="74">
        <v>39.3032283481081</v>
      </c>
      <c r="L25" s="74">
        <v>40.642722309069804</v>
      </c>
      <c r="M25" s="74">
        <v>37.551548153235302</v>
      </c>
      <c r="O25" s="61"/>
    </row>
    <row r="26" spans="1:15" ht="13.35" customHeight="1" x14ac:dyDescent="0.2">
      <c r="J26" s="75" t="s">
        <v>65</v>
      </c>
      <c r="K26" s="74">
        <v>20.096948477026999</v>
      </c>
      <c r="L26" s="74">
        <v>19.5960355232558</v>
      </c>
      <c r="M26" s="74">
        <v>17.116535841470601</v>
      </c>
      <c r="O26" s="61"/>
    </row>
    <row r="27" spans="1:15" ht="13.35" customHeight="1" x14ac:dyDescent="0.2">
      <c r="B27" s="13"/>
      <c r="J27" s="75" t="s">
        <v>66</v>
      </c>
      <c r="K27" s="74">
        <v>6.6325913948648596</v>
      </c>
      <c r="L27" s="74">
        <v>6.6093072530232604</v>
      </c>
      <c r="M27" s="74">
        <v>6.6028170135294104</v>
      </c>
      <c r="O27" s="61"/>
    </row>
    <row r="28" spans="1:15" s="67" customFormat="1" ht="14.25" customHeight="1" x14ac:dyDescent="0.2">
      <c r="A28" s="1"/>
      <c r="B28" s="1"/>
      <c r="C28" s="1"/>
      <c r="D28" s="1"/>
      <c r="E28" s="1"/>
      <c r="F28" s="1"/>
      <c r="G28" s="1"/>
      <c r="J28" s="75" t="s">
        <v>67</v>
      </c>
      <c r="K28" s="74">
        <v>3.0880913416216198</v>
      </c>
      <c r="L28" s="74">
        <v>2.8448924037209302</v>
      </c>
      <c r="M28" s="74">
        <v>2.7052044405882398</v>
      </c>
      <c r="O28" s="63"/>
    </row>
    <row r="29" spans="1:15" s="67" customFormat="1" ht="14.25" customHeight="1" x14ac:dyDescent="0.2">
      <c r="A29" s="1"/>
      <c r="B29" s="1"/>
      <c r="C29" s="1"/>
      <c r="D29" s="1"/>
      <c r="E29" s="1"/>
      <c r="F29" s="1"/>
      <c r="G29" s="1"/>
      <c r="J29" s="75" t="s">
        <v>68</v>
      </c>
      <c r="K29" s="74">
        <v>1.03699757810811</v>
      </c>
      <c r="L29" s="74">
        <v>1.04037881209302</v>
      </c>
      <c r="M29" s="74">
        <v>1.37389165205882</v>
      </c>
      <c r="O29" s="63"/>
    </row>
    <row r="30" spans="1:15" ht="13.35" customHeight="1" x14ac:dyDescent="0.2">
      <c r="J30" s="75" t="s">
        <v>69</v>
      </c>
      <c r="K30" s="74">
        <v>0.52467667108108096</v>
      </c>
      <c r="L30" s="74">
        <v>0.52312513883720901</v>
      </c>
      <c r="M30" s="74">
        <v>0.69549262235294096</v>
      </c>
      <c r="O30" s="49"/>
    </row>
    <row r="31" spans="1:15" ht="13.35" customHeight="1" x14ac:dyDescent="0.2">
      <c r="J31" s="75" t="s">
        <v>70</v>
      </c>
      <c r="K31" s="74">
        <v>0.243506371351351</v>
      </c>
      <c r="L31" s="74">
        <v>0.25179477837209302</v>
      </c>
      <c r="M31" s="74">
        <v>0.398425037647059</v>
      </c>
      <c r="O31" s="62"/>
    </row>
    <row r="32" spans="1:15" ht="13.35" customHeight="1" x14ac:dyDescent="0.2">
      <c r="J32" s="75" t="s">
        <v>71</v>
      </c>
      <c r="K32" s="74">
        <v>0.12360471648648599</v>
      </c>
      <c r="L32" s="74">
        <v>0.17232580837209299</v>
      </c>
      <c r="M32" s="74">
        <v>0.262349330294118</v>
      </c>
      <c r="O32" s="62"/>
    </row>
    <row r="33" spans="10:20" ht="13.35" customHeight="1" x14ac:dyDescent="0.2">
      <c r="J33" s="91" t="s">
        <v>34</v>
      </c>
      <c r="K33" s="74">
        <v>8.2776921621621605E-2</v>
      </c>
      <c r="L33" s="74">
        <v>9.4330583255814004E-2</v>
      </c>
      <c r="M33" s="74">
        <v>0.1251625947058824</v>
      </c>
      <c r="O33" s="62"/>
    </row>
    <row r="34" spans="10:20" ht="13.35" customHeight="1" x14ac:dyDescent="0.2">
      <c r="J34" s="78"/>
      <c r="K34" s="99">
        <f>SUM(K20:K33)</f>
        <v>99.999999999189114</v>
      </c>
      <c r="L34" s="99">
        <f>SUM(L20:L33)</f>
        <v>99.999999998837211</v>
      </c>
      <c r="M34" s="99">
        <f>SUM(M20:M33)</f>
        <v>100.00000000088242</v>
      </c>
      <c r="O34" s="62"/>
    </row>
    <row r="35" spans="10:20" ht="13.35" customHeight="1" x14ac:dyDescent="0.2">
      <c r="J35" s="78"/>
      <c r="K35" s="77"/>
      <c r="L35" s="77"/>
      <c r="M35" s="77"/>
      <c r="O35" s="62"/>
    </row>
    <row r="36" spans="10:20" ht="13.35" customHeight="1" thickBot="1" x14ac:dyDescent="0.25">
      <c r="J36" s="70"/>
      <c r="K36" s="71" t="s">
        <v>82</v>
      </c>
      <c r="L36" s="71" t="s">
        <v>77</v>
      </c>
      <c r="M36" s="71" t="s">
        <v>74</v>
      </c>
      <c r="O36" s="62"/>
    </row>
    <row r="37" spans="10:20" ht="13.35" customHeight="1" x14ac:dyDescent="0.2">
      <c r="J37" s="91" t="s">
        <v>73</v>
      </c>
      <c r="K37" s="74">
        <v>0.84459219900000004</v>
      </c>
      <c r="L37" s="74">
        <v>0.91321376939393895</v>
      </c>
      <c r="M37" s="74" t="e">
        <v>#N/A</v>
      </c>
      <c r="O37" s="62"/>
    </row>
    <row r="38" spans="10:20" ht="13.35" customHeight="1" x14ac:dyDescent="0.2">
      <c r="J38" s="75" t="s">
        <v>60</v>
      </c>
      <c r="K38" s="74">
        <v>1.2052717690000001</v>
      </c>
      <c r="L38" s="74">
        <v>1.03809037363636</v>
      </c>
      <c r="M38" s="74" t="e">
        <v>#N/A</v>
      </c>
      <c r="O38" s="62"/>
    </row>
    <row r="39" spans="10:20" ht="13.35" customHeight="1" x14ac:dyDescent="0.2">
      <c r="J39" s="75" t="s">
        <v>61</v>
      </c>
      <c r="K39" s="74">
        <v>3.1014177613333298</v>
      </c>
      <c r="L39" s="74">
        <v>2.4539044627272699</v>
      </c>
      <c r="M39" s="74" t="e">
        <v>#N/A</v>
      </c>
      <c r="O39" s="62"/>
    </row>
    <row r="40" spans="10:20" ht="13.35" customHeight="1" x14ac:dyDescent="0.2">
      <c r="J40" s="75" t="s">
        <v>62</v>
      </c>
      <c r="K40" s="74">
        <v>7.2803797136666697</v>
      </c>
      <c r="L40" s="74">
        <v>6.7159175945454503</v>
      </c>
      <c r="M40" s="74" t="e">
        <v>#N/A</v>
      </c>
      <c r="O40" s="62"/>
    </row>
    <row r="41" spans="10:20" ht="13.35" customHeight="1" x14ac:dyDescent="0.2">
      <c r="J41" s="75" t="s">
        <v>63</v>
      </c>
      <c r="K41" s="74">
        <v>24.5248166983333</v>
      </c>
      <c r="L41" s="74">
        <v>21.875302457878799</v>
      </c>
      <c r="M41" s="74" t="e">
        <v>#N/A</v>
      </c>
      <c r="O41" s="62"/>
    </row>
    <row r="42" spans="10:20" x14ac:dyDescent="0.2">
      <c r="J42" s="75" t="s">
        <v>64</v>
      </c>
      <c r="K42" s="74">
        <v>35.305359240666697</v>
      </c>
      <c r="L42" s="74">
        <v>39.3060181330303</v>
      </c>
      <c r="M42" s="74" t="e">
        <v>#N/A</v>
      </c>
    </row>
    <row r="43" spans="10:20" x14ac:dyDescent="0.2">
      <c r="J43" s="75" t="s">
        <v>65</v>
      </c>
      <c r="K43" s="74">
        <v>17.3488179106667</v>
      </c>
      <c r="L43" s="74">
        <v>16.4341445281818</v>
      </c>
      <c r="M43" s="74" t="e">
        <v>#N/A</v>
      </c>
    </row>
    <row r="44" spans="10:20" x14ac:dyDescent="0.2">
      <c r="J44" s="75" t="s">
        <v>66</v>
      </c>
      <c r="K44" s="74">
        <v>5.2072456283333297</v>
      </c>
      <c r="L44" s="74">
        <v>5.6331096939393897</v>
      </c>
      <c r="M44" s="74" t="e">
        <v>#N/A</v>
      </c>
    </row>
    <row r="45" spans="10:20" x14ac:dyDescent="0.2">
      <c r="J45" s="75" t="s">
        <v>67</v>
      </c>
      <c r="K45" s="74">
        <v>2.7477663346666699</v>
      </c>
      <c r="L45" s="74">
        <v>2.9520514575757599</v>
      </c>
      <c r="M45" s="74" t="e">
        <v>#N/A</v>
      </c>
    </row>
    <row r="46" spans="10:20" x14ac:dyDescent="0.2">
      <c r="J46" s="75" t="s">
        <v>68</v>
      </c>
      <c r="K46" s="74">
        <v>1.2178570226666701</v>
      </c>
      <c r="L46" s="74">
        <v>1.4578793984848499</v>
      </c>
      <c r="M46" s="74" t="e">
        <v>#N/A</v>
      </c>
      <c r="T46" s="18" t="s">
        <v>381</v>
      </c>
    </row>
    <row r="47" spans="10:20" x14ac:dyDescent="0.2">
      <c r="J47" s="75" t="s">
        <v>69</v>
      </c>
      <c r="K47" s="74">
        <v>0.62341654099999999</v>
      </c>
      <c r="L47" s="74">
        <v>0.66196900909090906</v>
      </c>
      <c r="M47" s="74" t="e">
        <v>#N/A</v>
      </c>
    </row>
    <row r="48" spans="10:20" x14ac:dyDescent="0.2">
      <c r="J48" s="75" t="s">
        <v>70</v>
      </c>
      <c r="K48" s="74">
        <v>0.33505932300000002</v>
      </c>
      <c r="L48" s="74">
        <v>0.297480935757576</v>
      </c>
      <c r="M48" s="74" t="e">
        <v>#N/A</v>
      </c>
    </row>
    <row r="49" spans="10:13" x14ac:dyDescent="0.2">
      <c r="J49" s="75" t="s">
        <v>71</v>
      </c>
      <c r="K49" s="74">
        <v>0.15950181666666699</v>
      </c>
      <c r="L49" s="74">
        <v>0.168058586060606</v>
      </c>
      <c r="M49" s="74" t="e">
        <v>#N/A</v>
      </c>
    </row>
    <row r="50" spans="10:13" x14ac:dyDescent="0.2">
      <c r="J50" s="91" t="s">
        <v>34</v>
      </c>
      <c r="K50" s="74">
        <v>9.8498038999999996E-2</v>
      </c>
      <c r="L50" s="74">
        <v>9.2859599393939396E-2</v>
      </c>
      <c r="M50" s="74" t="e">
        <v>#N/A</v>
      </c>
    </row>
    <row r="51" spans="10:13" x14ac:dyDescent="0.2">
      <c r="K51" s="99">
        <f>SUM(K37:K50)</f>
        <v>99.999999998000007</v>
      </c>
      <c r="L51" s="99">
        <f t="shared" ref="L51" si="1">SUM(L37:L50)</f>
        <v>99.999999999696954</v>
      </c>
      <c r="M51" s="99" t="e">
        <f>SUM(M37:M50)</f>
        <v>#N/A</v>
      </c>
    </row>
  </sheetData>
  <mergeCells count="2">
    <mergeCell ref="B16:F16"/>
    <mergeCell ref="B2:I2"/>
  </mergeCells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102FF-AA9F-4A52-AEB6-9B53FD46F44D}">
  <dimension ref="A1:O34"/>
  <sheetViews>
    <sheetView showGridLines="0" topLeftCell="A10" zoomScaleNormal="100" workbookViewId="0">
      <selection activeCell="O45" sqref="O45"/>
    </sheetView>
  </sheetViews>
  <sheetFormatPr defaultColWidth="9.33203125" defaultRowHeight="12.75" x14ac:dyDescent="0.2"/>
  <cols>
    <col min="1" max="16384" width="9.33203125" style="48"/>
  </cols>
  <sheetData>
    <row r="1" spans="1:4" x14ac:dyDescent="0.2">
      <c r="A1" s="48" t="s">
        <v>375</v>
      </c>
      <c r="B1" s="48" t="s">
        <v>376</v>
      </c>
      <c r="C1" s="48" t="s">
        <v>377</v>
      </c>
      <c r="D1" s="48" t="s">
        <v>378</v>
      </c>
    </row>
    <row r="2" spans="1:4" x14ac:dyDescent="0.2">
      <c r="A2" s="48" t="s">
        <v>379</v>
      </c>
    </row>
    <row r="3" spans="1:4" x14ac:dyDescent="0.2">
      <c r="A3" s="48">
        <v>0.2</v>
      </c>
      <c r="B3" s="48">
        <v>0.5</v>
      </c>
      <c r="C3" s="48">
        <v>0.2</v>
      </c>
      <c r="D3" s="48">
        <v>0.1</v>
      </c>
    </row>
    <row r="4" spans="1:4" x14ac:dyDescent="0.2">
      <c r="A4" s="48">
        <v>0.2</v>
      </c>
      <c r="B4" s="48">
        <v>0.5</v>
      </c>
      <c r="C4" s="48">
        <v>0.2</v>
      </c>
      <c r="D4" s="48">
        <v>0.1</v>
      </c>
    </row>
    <row r="5" spans="1:4" x14ac:dyDescent="0.2">
      <c r="A5" s="48">
        <v>0.1</v>
      </c>
      <c r="B5" s="48">
        <v>0.5</v>
      </c>
      <c r="C5" s="48">
        <v>0.25</v>
      </c>
      <c r="D5" s="48">
        <v>0.15</v>
      </c>
    </row>
    <row r="6" spans="1:4" x14ac:dyDescent="0.2">
      <c r="A6" s="48">
        <v>0</v>
      </c>
      <c r="B6" s="48">
        <v>0.2</v>
      </c>
      <c r="C6" s="48">
        <v>0.7</v>
      </c>
      <c r="D6" s="48">
        <v>0.1</v>
      </c>
    </row>
    <row r="7" spans="1:4" x14ac:dyDescent="0.2">
      <c r="A7" s="48">
        <v>0.2</v>
      </c>
      <c r="B7" s="48">
        <v>0.4</v>
      </c>
      <c r="C7" s="48">
        <v>0.3</v>
      </c>
      <c r="D7" s="48">
        <v>0.1</v>
      </c>
    </row>
    <row r="8" spans="1:4" x14ac:dyDescent="0.2">
      <c r="A8" s="48">
        <v>0.1</v>
      </c>
      <c r="B8" s="48">
        <v>0.6</v>
      </c>
      <c r="C8" s="48">
        <v>0.2</v>
      </c>
      <c r="D8" s="48">
        <v>0.1</v>
      </c>
    </row>
    <row r="9" spans="1:4" x14ac:dyDescent="0.2">
      <c r="A9" s="48">
        <v>0.15</v>
      </c>
      <c r="B9" s="48">
        <v>0.45</v>
      </c>
      <c r="C9" s="48">
        <v>0.25</v>
      </c>
      <c r="D9" s="48">
        <v>0.15</v>
      </c>
    </row>
    <row r="10" spans="1:4" x14ac:dyDescent="0.2">
      <c r="A10" s="48">
        <v>0.3</v>
      </c>
      <c r="B10" s="48">
        <v>0.3</v>
      </c>
      <c r="C10" s="48">
        <v>0.3</v>
      </c>
      <c r="D10" s="48">
        <v>0.1</v>
      </c>
    </row>
    <row r="11" spans="1:4" x14ac:dyDescent="0.2">
      <c r="A11" s="48">
        <v>0.1</v>
      </c>
      <c r="B11" s="48">
        <v>0.65</v>
      </c>
      <c r="C11" s="48">
        <v>0.2</v>
      </c>
      <c r="D11" s="48">
        <v>0.05</v>
      </c>
    </row>
    <row r="12" spans="1:4" x14ac:dyDescent="0.2">
      <c r="A12" s="48">
        <v>0.05</v>
      </c>
      <c r="B12" s="48">
        <v>0.5</v>
      </c>
      <c r="C12" s="48">
        <v>0.3</v>
      </c>
      <c r="D12" s="48">
        <v>0.15</v>
      </c>
    </row>
    <row r="13" spans="1:4" x14ac:dyDescent="0.2">
      <c r="A13" s="48">
        <v>0.19</v>
      </c>
      <c r="B13" s="48">
        <v>0.6</v>
      </c>
      <c r="C13" s="48">
        <v>0.15</v>
      </c>
      <c r="D13" s="48">
        <v>0.06</v>
      </c>
    </row>
    <row r="15" spans="1:4" x14ac:dyDescent="0.2">
      <c r="A15" s="48">
        <v>0.2</v>
      </c>
      <c r="B15" s="48">
        <v>0.5</v>
      </c>
      <c r="C15" s="48">
        <v>0.2</v>
      </c>
      <c r="D15" s="48">
        <v>0.1</v>
      </c>
    </row>
    <row r="16" spans="1:4" x14ac:dyDescent="0.2">
      <c r="A16" s="48">
        <v>0.1</v>
      </c>
      <c r="B16" s="48">
        <v>0.5</v>
      </c>
      <c r="C16" s="48">
        <v>0.3</v>
      </c>
      <c r="D16" s="48">
        <v>0.1</v>
      </c>
    </row>
    <row r="17" spans="1:15" x14ac:dyDescent="0.2">
      <c r="A17" s="48">
        <v>0</v>
      </c>
      <c r="B17" s="48">
        <v>0.5</v>
      </c>
      <c r="C17" s="48">
        <v>0.25</v>
      </c>
      <c r="D17" s="48">
        <v>0.25</v>
      </c>
    </row>
    <row r="18" spans="1:15" x14ac:dyDescent="0.2">
      <c r="A18" s="48">
        <v>0.25</v>
      </c>
      <c r="B18" s="48">
        <v>0.4</v>
      </c>
      <c r="C18" s="48">
        <v>0.25</v>
      </c>
      <c r="D18" s="48">
        <v>0.1</v>
      </c>
    </row>
    <row r="19" spans="1:15" x14ac:dyDescent="0.2">
      <c r="A19" s="48">
        <v>0.2</v>
      </c>
      <c r="B19" s="48">
        <v>0.4</v>
      </c>
      <c r="C19" s="48">
        <v>0.3</v>
      </c>
      <c r="D19" s="48">
        <v>0.1</v>
      </c>
    </row>
    <row r="20" spans="1:15" x14ac:dyDescent="0.2">
      <c r="A20" s="48">
        <v>0.1</v>
      </c>
      <c r="B20" s="48">
        <v>0.5</v>
      </c>
      <c r="C20" s="48">
        <v>0.25</v>
      </c>
      <c r="D20" s="48">
        <v>0.15</v>
      </c>
    </row>
    <row r="21" spans="1:15" x14ac:dyDescent="0.2">
      <c r="A21" s="48">
        <v>0.1</v>
      </c>
      <c r="B21" s="48">
        <v>0.35</v>
      </c>
      <c r="C21" s="48">
        <v>0.3</v>
      </c>
      <c r="D21" s="48">
        <v>0.25</v>
      </c>
    </row>
    <row r="22" spans="1:15" x14ac:dyDescent="0.2">
      <c r="A22" s="48">
        <v>0.2</v>
      </c>
      <c r="B22" s="48">
        <v>0.5</v>
      </c>
      <c r="C22" s="48">
        <v>0.2</v>
      </c>
      <c r="D22" s="48">
        <v>0.1</v>
      </c>
    </row>
    <row r="24" spans="1:15" x14ac:dyDescent="0.2">
      <c r="A24" s="48">
        <v>0.4</v>
      </c>
      <c r="B24" s="48">
        <v>0.15</v>
      </c>
      <c r="C24" s="48">
        <v>0.25</v>
      </c>
      <c r="D24" s="48">
        <v>0.2</v>
      </c>
    </row>
    <row r="25" spans="1:15" x14ac:dyDescent="0.2">
      <c r="A25" s="48">
        <v>0.05</v>
      </c>
      <c r="B25" s="48">
        <v>0.55000000000000004</v>
      </c>
      <c r="C25" s="48">
        <v>0.3</v>
      </c>
      <c r="D25" s="48">
        <v>0.1</v>
      </c>
    </row>
    <row r="26" spans="1:15" x14ac:dyDescent="0.2">
      <c r="A26" s="48">
        <v>0.2</v>
      </c>
      <c r="B26" s="48">
        <v>0.7</v>
      </c>
      <c r="C26" s="48">
        <v>0.1</v>
      </c>
    </row>
    <row r="27" spans="1:15" x14ac:dyDescent="0.2">
      <c r="A27" s="48">
        <v>0.1</v>
      </c>
      <c r="B27" s="48">
        <v>0.6</v>
      </c>
      <c r="C27" s="48">
        <v>0.15</v>
      </c>
      <c r="D27" s="48">
        <v>0.15</v>
      </c>
    </row>
    <row r="28" spans="1:15" x14ac:dyDescent="0.2">
      <c r="A28" s="48">
        <v>0.2</v>
      </c>
      <c r="B28" s="48">
        <v>0.3</v>
      </c>
      <c r="C28" s="48">
        <v>0.3</v>
      </c>
      <c r="D28" s="48">
        <v>0.2</v>
      </c>
    </row>
    <row r="29" spans="1:15" x14ac:dyDescent="0.2">
      <c r="A29" s="48">
        <v>0.05</v>
      </c>
      <c r="B29" s="48">
        <v>0.65</v>
      </c>
      <c r="C29" s="48">
        <v>0.25</v>
      </c>
      <c r="D29" s="48">
        <v>0.05</v>
      </c>
    </row>
    <row r="30" spans="1:15" x14ac:dyDescent="0.2">
      <c r="A30" s="48">
        <v>0.4</v>
      </c>
      <c r="B30" s="48">
        <v>0.45</v>
      </c>
      <c r="C30" s="48">
        <v>0.1</v>
      </c>
      <c r="D30" s="48">
        <v>0.05</v>
      </c>
      <c r="O30" s="48" t="s">
        <v>381</v>
      </c>
    </row>
    <row r="31" spans="1:15" x14ac:dyDescent="0.2">
      <c r="A31" s="48">
        <v>0.3</v>
      </c>
      <c r="B31" s="48">
        <v>0.3</v>
      </c>
      <c r="C31" s="48">
        <v>0.2</v>
      </c>
      <c r="D31" s="48">
        <v>0.2</v>
      </c>
    </row>
    <row r="32" spans="1:15" x14ac:dyDescent="0.2">
      <c r="A32" s="48">
        <v>0.2</v>
      </c>
      <c r="B32" s="48">
        <v>0.4</v>
      </c>
      <c r="C32" s="48">
        <v>0.3</v>
      </c>
      <c r="D32" s="48">
        <v>0.1</v>
      </c>
    </row>
    <row r="33" spans="1:4" x14ac:dyDescent="0.2">
      <c r="A33" s="48">
        <v>0.1</v>
      </c>
      <c r="B33" s="48">
        <v>0.5</v>
      </c>
      <c r="C33" s="48">
        <v>0.3</v>
      </c>
      <c r="D33" s="48">
        <v>0.1</v>
      </c>
    </row>
    <row r="34" spans="1:4" x14ac:dyDescent="0.2">
      <c r="A34" s="48">
        <v>0.19</v>
      </c>
      <c r="B34" s="48">
        <v>0.55000000000000004</v>
      </c>
      <c r="C34" s="48">
        <v>0.13</v>
      </c>
      <c r="D34" s="48">
        <v>0.13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7"/>
  <dimension ref="A1:Q22"/>
  <sheetViews>
    <sheetView showGridLines="0" zoomScaleNormal="100" workbookViewId="0">
      <selection activeCell="I40" sqref="I40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18"/>
    <col min="9" max="9" width="17.1640625" style="18" customWidth="1"/>
    <col min="10" max="10" width="12.6640625" style="27" bestFit="1" customWidth="1"/>
    <col min="11" max="13" width="8.83203125" style="27"/>
    <col min="14" max="14" width="8.83203125" style="18"/>
    <col min="15" max="15" width="8.83203125" style="47"/>
    <col min="16" max="16384" width="8.83203125" style="18"/>
  </cols>
  <sheetData>
    <row r="1" spans="1:17" ht="13.35" customHeight="1" x14ac:dyDescent="0.2">
      <c r="A1" s="6"/>
      <c r="B1" s="22" t="s">
        <v>104</v>
      </c>
      <c r="G1" s="22"/>
      <c r="H1" s="22"/>
      <c r="K1" s="27" t="str">
        <f>_xlfn.CONCAT("SPF ",K2)</f>
        <v>SPF Q2 2026</v>
      </c>
      <c r="L1" s="27" t="str">
        <f t="shared" ref="L1:M1" si="0">_xlfn.CONCAT("SPF ",L2)</f>
        <v>SPF Q1 2026</v>
      </c>
      <c r="M1" s="27" t="str">
        <f t="shared" si="0"/>
        <v>SPF Q4 2025</v>
      </c>
    </row>
    <row r="2" spans="1:17" ht="13.35" customHeight="1" thickBot="1" x14ac:dyDescent="0.25">
      <c r="B2" s="25" t="s">
        <v>6</v>
      </c>
      <c r="C2" s="25"/>
      <c r="D2" s="25"/>
      <c r="E2" s="25"/>
      <c r="F2" s="25"/>
      <c r="J2" s="28"/>
      <c r="K2" s="71" t="s">
        <v>82</v>
      </c>
      <c r="L2" s="71" t="s">
        <v>77</v>
      </c>
      <c r="M2" s="71" t="s">
        <v>74</v>
      </c>
    </row>
    <row r="3" spans="1:17" ht="13.35" customHeight="1" x14ac:dyDescent="0.2">
      <c r="J3" s="91" t="s">
        <v>73</v>
      </c>
      <c r="K3" s="66">
        <v>1.0416341428571401</v>
      </c>
      <c r="L3" s="66">
        <v>1.09794919878788</v>
      </c>
      <c r="M3" s="66">
        <v>1.2189200012903201</v>
      </c>
      <c r="O3" s="63"/>
    </row>
    <row r="4" spans="1:17" ht="13.35" customHeight="1" x14ac:dyDescent="0.2">
      <c r="J4" s="75" t="s">
        <v>60</v>
      </c>
      <c r="K4" s="66">
        <v>1.3932481903571401</v>
      </c>
      <c r="L4" s="66">
        <v>0.97947914060606101</v>
      </c>
      <c r="M4" s="66">
        <v>1.47843261032258</v>
      </c>
      <c r="O4" s="63"/>
    </row>
    <row r="5" spans="1:17" ht="13.35" customHeight="1" x14ac:dyDescent="0.2">
      <c r="J5" s="75" t="s">
        <v>61</v>
      </c>
      <c r="K5" s="66">
        <v>4.8021203835714301</v>
      </c>
      <c r="L5" s="66">
        <v>3.40877345030303</v>
      </c>
      <c r="M5" s="66">
        <v>3.4829529119354801</v>
      </c>
      <c r="O5" s="63"/>
      <c r="Q5"/>
    </row>
    <row r="6" spans="1:17" ht="13.35" customHeight="1" x14ac:dyDescent="0.2">
      <c r="J6" s="75" t="s">
        <v>62</v>
      </c>
      <c r="K6" s="66">
        <v>9.4486997835714295</v>
      </c>
      <c r="L6" s="66">
        <v>9.3683689424242402</v>
      </c>
      <c r="M6" s="66">
        <v>8.8140372483871001</v>
      </c>
      <c r="O6" s="63"/>
      <c r="Q6"/>
    </row>
    <row r="7" spans="1:17" ht="13.35" customHeight="1" x14ac:dyDescent="0.2">
      <c r="I7" s="12"/>
      <c r="J7" s="75" t="s">
        <v>63</v>
      </c>
      <c r="K7" s="66">
        <v>23.216046941428601</v>
      </c>
      <c r="L7" s="66">
        <v>21.950157964848501</v>
      </c>
      <c r="M7" s="66">
        <v>22.685163211290298</v>
      </c>
      <c r="O7" s="63"/>
      <c r="Q7"/>
    </row>
    <row r="8" spans="1:17" ht="13.35" customHeight="1" x14ac:dyDescent="0.2">
      <c r="J8" s="75" t="s">
        <v>64</v>
      </c>
      <c r="K8" s="66">
        <v>31.048670187500001</v>
      </c>
      <c r="L8" s="66">
        <v>31.701535012727302</v>
      </c>
      <c r="M8" s="66">
        <v>29.519448380967699</v>
      </c>
      <c r="O8" s="63"/>
      <c r="Q8"/>
    </row>
    <row r="9" spans="1:17" ht="13.35" customHeight="1" x14ac:dyDescent="0.2">
      <c r="J9" s="75" t="s">
        <v>65</v>
      </c>
      <c r="K9" s="66">
        <v>15.199500746428599</v>
      </c>
      <c r="L9" s="66">
        <v>15.7249265072727</v>
      </c>
      <c r="M9" s="66">
        <v>15.9099557709677</v>
      </c>
      <c r="O9" s="63"/>
      <c r="Q9"/>
    </row>
    <row r="10" spans="1:17" ht="13.35" customHeight="1" x14ac:dyDescent="0.2">
      <c r="J10" s="75" t="s">
        <v>66</v>
      </c>
      <c r="K10" s="66">
        <v>6.2015428521428602</v>
      </c>
      <c r="L10" s="66">
        <v>7.1058715018181804</v>
      </c>
      <c r="M10" s="66">
        <v>7.5553255570967703</v>
      </c>
      <c r="O10" s="63"/>
      <c r="Q10"/>
    </row>
    <row r="11" spans="1:17" ht="13.35" customHeight="1" x14ac:dyDescent="0.2">
      <c r="J11" s="75" t="s">
        <v>67</v>
      </c>
      <c r="K11" s="66">
        <v>3.2366802060714299</v>
      </c>
      <c r="L11" s="66">
        <v>3.8617754015151502</v>
      </c>
      <c r="M11" s="66">
        <v>4.29148709290323</v>
      </c>
      <c r="O11" s="63"/>
      <c r="Q11"/>
    </row>
    <row r="12" spans="1:17" ht="13.35" customHeight="1" x14ac:dyDescent="0.2">
      <c r="J12" s="75" t="s">
        <v>68</v>
      </c>
      <c r="K12" s="66">
        <v>1.8372082835714301</v>
      </c>
      <c r="L12" s="66">
        <v>2.2643145024242401</v>
      </c>
      <c r="M12" s="66">
        <v>2.3397586516128999</v>
      </c>
      <c r="O12" s="63"/>
      <c r="Q12"/>
    </row>
    <row r="13" spans="1:17" ht="13.35" customHeight="1" x14ac:dyDescent="0.2">
      <c r="J13" s="75" t="s">
        <v>69</v>
      </c>
      <c r="K13" s="66">
        <v>1.0390268807142899</v>
      </c>
      <c r="L13" s="66">
        <v>1.1409430199999999</v>
      </c>
      <c r="M13" s="66">
        <v>1.1468677899999999</v>
      </c>
      <c r="O13" s="63"/>
      <c r="Q13"/>
    </row>
    <row r="14" spans="1:17" x14ac:dyDescent="0.2">
      <c r="J14" s="75" t="s">
        <v>70</v>
      </c>
      <c r="K14" s="66">
        <v>0.62794972714285702</v>
      </c>
      <c r="L14" s="66">
        <v>0.60702835757575802</v>
      </c>
      <c r="M14" s="66">
        <v>0.66277974193548395</v>
      </c>
      <c r="Q14"/>
    </row>
    <row r="15" spans="1:17" x14ac:dyDescent="0.2">
      <c r="J15" s="75" t="s">
        <v>71</v>
      </c>
      <c r="K15" s="66">
        <v>0.38604362250000002</v>
      </c>
      <c r="L15" s="66">
        <v>0.37059603696969701</v>
      </c>
      <c r="M15" s="66">
        <v>0.411030291612903</v>
      </c>
      <c r="Q15"/>
    </row>
    <row r="16" spans="1:17" x14ac:dyDescent="0.2">
      <c r="J16" s="91" t="s">
        <v>34</v>
      </c>
      <c r="K16" s="66">
        <v>0.52162805142857205</v>
      </c>
      <c r="L16" s="66">
        <v>0.41828096303030299</v>
      </c>
      <c r="M16" s="66">
        <v>0.48384074161290352</v>
      </c>
      <c r="Q16"/>
    </row>
    <row r="17" spans="11:17" x14ac:dyDescent="0.2">
      <c r="K17" s="99">
        <f>SUM(K3:K16)</f>
        <v>99.999999999285777</v>
      </c>
      <c r="L17" s="99">
        <f>SUM(L3:L16)</f>
        <v>100.00000000030303</v>
      </c>
      <c r="M17" s="99">
        <f>SUM(M3:M16)</f>
        <v>100.00000000193536</v>
      </c>
      <c r="Q17"/>
    </row>
    <row r="18" spans="11:17" x14ac:dyDescent="0.2">
      <c r="Q18"/>
    </row>
    <row r="19" spans="11:17" x14ac:dyDescent="0.2">
      <c r="Q19"/>
    </row>
    <row r="20" spans="11:17" x14ac:dyDescent="0.2">
      <c r="Q20"/>
    </row>
    <row r="21" spans="11:17" x14ac:dyDescent="0.2">
      <c r="Q21"/>
    </row>
    <row r="22" spans="11:17" x14ac:dyDescent="0.2">
      <c r="Q22"/>
    </row>
  </sheetData>
  <pageMargins left="0.75" right="0.75" top="1" bottom="1" header="0.5" footer="0.5"/>
  <pageSetup paperSize="9" scale="94" orientation="portrait" r:id="rId1"/>
  <headerFooter alignWithMargins="0">
    <oddHeader>&amp;R&amp;"Arial"&amp;10&amp;K000000 ECB-RESTRICTED&amp;1#_x000D_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5F6D-58FB-4CEB-8B0F-FB5E757FEABC}">
  <dimension ref="A1:W27"/>
  <sheetViews>
    <sheetView showGridLines="0" zoomScaleNormal="100" workbookViewId="0">
      <selection activeCell="C32" sqref="C32"/>
    </sheetView>
  </sheetViews>
  <sheetFormatPr defaultColWidth="8.83203125" defaultRowHeight="12.75" x14ac:dyDescent="0.2"/>
  <cols>
    <col min="1" max="1" width="9.6640625" style="86" customWidth="1"/>
    <col min="2" max="9" width="8.83203125" style="86"/>
    <col min="10" max="12" width="9.1640625" style="86" customWidth="1"/>
    <col min="13" max="13" width="8" style="86" customWidth="1"/>
    <col min="14" max="16" width="9.1640625" style="86" customWidth="1"/>
    <col min="17" max="17" width="12.83203125" style="86" customWidth="1"/>
    <col min="18" max="43" width="9.1640625" style="86" customWidth="1"/>
    <col min="44" max="16384" width="8.83203125" style="86"/>
  </cols>
  <sheetData>
    <row r="1" spans="1:23" ht="15" x14ac:dyDescent="0.25">
      <c r="A1" s="31"/>
      <c r="B1" s="32" t="s">
        <v>32</v>
      </c>
      <c r="C1" s="31"/>
      <c r="D1" s="31"/>
      <c r="E1" s="31"/>
      <c r="F1" s="31"/>
      <c r="G1" s="31"/>
      <c r="H1" s="31"/>
      <c r="I1" s="31"/>
      <c r="J1" s="31"/>
      <c r="K1" s="33"/>
      <c r="L1" s="34"/>
      <c r="M1" s="33"/>
      <c r="N1" s="127"/>
      <c r="O1" s="127"/>
      <c r="P1" s="127"/>
      <c r="Q1" s="127"/>
      <c r="R1" s="127"/>
      <c r="S1" s="127"/>
      <c r="T1" s="127"/>
      <c r="U1" s="127"/>
    </row>
    <row r="2" spans="1:23" ht="15" x14ac:dyDescent="0.25">
      <c r="A2" s="31"/>
      <c r="B2" s="253" t="s">
        <v>19</v>
      </c>
      <c r="C2" s="253"/>
      <c r="D2" s="253"/>
      <c r="E2" s="253"/>
      <c r="F2" s="253"/>
      <c r="G2" s="253"/>
      <c r="H2" s="253"/>
      <c r="I2" s="253"/>
      <c r="J2" s="31"/>
      <c r="K2" s="106" t="s">
        <v>20</v>
      </c>
      <c r="L2" s="33"/>
      <c r="M2" s="33"/>
      <c r="N2" s="127"/>
      <c r="O2" s="127"/>
      <c r="P2" s="127"/>
      <c r="Q2" s="127"/>
      <c r="R2" s="106" t="s">
        <v>21</v>
      </c>
      <c r="S2" s="127"/>
      <c r="T2" s="127"/>
      <c r="U2" s="127"/>
    </row>
    <row r="3" spans="1:23" ht="15.75" thickBo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4"/>
      <c r="L3" s="34"/>
      <c r="M3" s="71" t="s">
        <v>82</v>
      </c>
      <c r="N3" s="71" t="s">
        <v>77</v>
      </c>
      <c r="O3" s="107" t="str">
        <f>M3</f>
        <v>Q2 2026</v>
      </c>
      <c r="P3" s="107" t="str">
        <f>N3</f>
        <v>Q1 2026</v>
      </c>
      <c r="Q3" s="127"/>
      <c r="R3" s="34"/>
      <c r="S3" s="34"/>
      <c r="T3" s="71" t="s">
        <v>82</v>
      </c>
      <c r="U3" s="71" t="s">
        <v>77</v>
      </c>
      <c r="V3" s="86" t="str">
        <f>T3</f>
        <v>Q2 2026</v>
      </c>
      <c r="W3" s="86" t="str">
        <f>U3</f>
        <v>Q1 2026</v>
      </c>
    </row>
    <row r="4" spans="1:23" ht="15.75" thickBot="1" x14ac:dyDescent="0.3">
      <c r="A4" s="31"/>
      <c r="B4" s="31"/>
      <c r="C4" s="31"/>
      <c r="D4" s="31"/>
      <c r="E4" s="31"/>
      <c r="F4" s="31"/>
      <c r="G4" s="31"/>
      <c r="H4" s="31"/>
      <c r="I4" s="31"/>
      <c r="J4" s="31"/>
      <c r="K4" s="36"/>
      <c r="L4" s="38"/>
      <c r="M4" s="103" t="s">
        <v>82</v>
      </c>
      <c r="N4" s="103" t="s">
        <v>77</v>
      </c>
      <c r="O4" s="107" t="str">
        <f>M4</f>
        <v>Q2 2026</v>
      </c>
      <c r="P4" s="107" t="str">
        <f>N4</f>
        <v>Q1 2026</v>
      </c>
      <c r="Q4" s="127"/>
      <c r="R4" s="128"/>
      <c r="S4" s="38"/>
      <c r="T4" s="103" t="s">
        <v>82</v>
      </c>
      <c r="U4" s="71" t="s">
        <v>77</v>
      </c>
      <c r="V4" s="86" t="str">
        <f>T4</f>
        <v>Q2 2026</v>
      </c>
      <c r="W4" s="86" t="str">
        <f>U4</f>
        <v>Q1 2026</v>
      </c>
    </row>
    <row r="5" spans="1:23" ht="15" x14ac:dyDescent="0.25">
      <c r="A5" s="31"/>
      <c r="B5" s="31"/>
      <c r="C5" s="31"/>
      <c r="D5" s="31"/>
      <c r="E5" s="31"/>
      <c r="F5" s="31"/>
      <c r="G5" s="31"/>
      <c r="H5" s="31"/>
      <c r="I5" s="31"/>
      <c r="J5" s="31"/>
      <c r="K5" s="108" t="s">
        <v>82</v>
      </c>
      <c r="L5" s="109" t="s">
        <v>82</v>
      </c>
      <c r="M5" s="149">
        <v>2.09547664583333</v>
      </c>
      <c r="N5" s="149">
        <v>1.96703703703704</v>
      </c>
      <c r="O5" s="149">
        <v>0.14951708814749601</v>
      </c>
      <c r="P5" s="149">
        <v>8.6844680910093494E-2</v>
      </c>
      <c r="Q5" s="127"/>
      <c r="R5" s="108" t="s">
        <v>82</v>
      </c>
      <c r="S5" s="108" t="s">
        <v>82</v>
      </c>
      <c r="T5" s="105">
        <v>1.16794243413077</v>
      </c>
      <c r="U5" s="105">
        <v>1.1762345035886399</v>
      </c>
      <c r="V5" s="105">
        <v>1.4889124111607E-2</v>
      </c>
      <c r="W5" s="105">
        <v>1.9088386604949499E-2</v>
      </c>
    </row>
    <row r="6" spans="1:23" ht="15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108" t="s">
        <v>84</v>
      </c>
      <c r="L6" s="109" t="s">
        <v>84</v>
      </c>
      <c r="M6" s="149">
        <v>2.22127083333333</v>
      </c>
      <c r="N6" s="149">
        <v>1.9483333333333299</v>
      </c>
      <c r="O6" s="149">
        <v>0.22447970477219101</v>
      </c>
      <c r="P6" s="149">
        <v>0.124001673756202</v>
      </c>
      <c r="Q6" s="127"/>
      <c r="R6" s="108" t="s">
        <v>84</v>
      </c>
      <c r="S6" s="108" t="s">
        <v>84</v>
      </c>
      <c r="T6" s="105">
        <v>1.1719631452842101</v>
      </c>
      <c r="U6" s="105">
        <v>1.17929998965116</v>
      </c>
      <c r="V6" s="105">
        <v>1.66139806929337E-2</v>
      </c>
      <c r="W6" s="105">
        <v>2.41428483531511E-2</v>
      </c>
    </row>
    <row r="7" spans="1:23" ht="1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108" t="s">
        <v>85</v>
      </c>
      <c r="L7" s="109" t="s">
        <v>85</v>
      </c>
      <c r="M7" s="149">
        <v>2.2702291666666699</v>
      </c>
      <c r="N7" s="149">
        <v>1.95796296296296</v>
      </c>
      <c r="O7" s="149">
        <v>0.24636327092094201</v>
      </c>
      <c r="P7" s="149">
        <v>0.144879645947673</v>
      </c>
      <c r="Q7" s="127"/>
      <c r="R7" s="108" t="s">
        <v>85</v>
      </c>
      <c r="S7" s="108" t="s">
        <v>85</v>
      </c>
      <c r="T7" s="105">
        <v>1.1775993572076899</v>
      </c>
      <c r="U7" s="105">
        <v>1.1834319148477299</v>
      </c>
      <c r="V7" s="105">
        <v>2.4276239837664301E-2</v>
      </c>
      <c r="W7" s="105">
        <v>2.8075241485063698E-2</v>
      </c>
    </row>
    <row r="8" spans="1:23" ht="15" x14ac:dyDescent="0.25">
      <c r="A8" s="31"/>
      <c r="B8" s="31"/>
      <c r="C8" s="31"/>
      <c r="D8" s="31"/>
      <c r="E8" s="31"/>
      <c r="F8" s="31"/>
      <c r="G8" s="31"/>
      <c r="H8" s="31"/>
      <c r="I8" s="31"/>
      <c r="J8" s="31"/>
      <c r="K8" s="108" t="s">
        <v>362</v>
      </c>
      <c r="L8" s="109" t="s">
        <v>362</v>
      </c>
      <c r="M8" s="149">
        <v>2.2662318125000001</v>
      </c>
      <c r="N8" s="149" t="e">
        <v>#N/A</v>
      </c>
      <c r="O8" s="149">
        <v>0.25322993540693001</v>
      </c>
      <c r="P8" s="149" t="e">
        <v>#N/A</v>
      </c>
      <c r="Q8" s="127"/>
      <c r="R8" s="108" t="s">
        <v>362</v>
      </c>
      <c r="S8" s="110" t="s">
        <v>362</v>
      </c>
      <c r="T8" s="105">
        <v>1.1824138449810799</v>
      </c>
      <c r="U8" s="105" t="e">
        <v>#N/A</v>
      </c>
      <c r="V8" s="105">
        <v>2.15143692959688E-2</v>
      </c>
      <c r="W8" s="105" t="e">
        <v>#N/A</v>
      </c>
    </row>
    <row r="9" spans="1:23" ht="15" x14ac:dyDescent="0.25">
      <c r="A9" s="31"/>
      <c r="B9" s="31"/>
      <c r="C9" s="31"/>
      <c r="D9" s="31"/>
      <c r="E9" s="31"/>
      <c r="F9" s="31"/>
      <c r="G9" s="31"/>
      <c r="H9" s="31"/>
      <c r="I9" s="31"/>
      <c r="J9" s="31"/>
      <c r="K9" s="108">
        <v>2027</v>
      </c>
      <c r="L9" s="109">
        <v>2027</v>
      </c>
      <c r="M9" s="149">
        <v>2.1938275531914901</v>
      </c>
      <c r="N9" s="149">
        <v>2.0600030399999998</v>
      </c>
      <c r="O9" s="149">
        <v>0.23320226588053899</v>
      </c>
      <c r="P9" s="149">
        <v>0.20939291952641101</v>
      </c>
      <c r="Q9" s="127"/>
      <c r="R9" s="108">
        <v>2027</v>
      </c>
      <c r="S9" s="111">
        <v>2027</v>
      </c>
      <c r="T9" s="105">
        <v>1.19032922600526</v>
      </c>
      <c r="U9" s="105">
        <v>1.18573186775349</v>
      </c>
      <c r="V9" s="105">
        <v>2.4555831020337902E-2</v>
      </c>
      <c r="W9" s="105">
        <v>3.3549462385876E-2</v>
      </c>
    </row>
    <row r="10" spans="1:23" ht="15" x14ac:dyDescent="0.25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108">
        <v>2028</v>
      </c>
      <c r="L10" s="109">
        <v>2028</v>
      </c>
      <c r="M10" s="149">
        <v>2.16268292682927</v>
      </c>
      <c r="N10" s="149">
        <v>2.1831643947368402</v>
      </c>
      <c r="O10" s="149">
        <v>0.25251014227396801</v>
      </c>
      <c r="P10" s="149">
        <v>0.29480986827679401</v>
      </c>
      <c r="Q10" s="127"/>
      <c r="R10" s="108">
        <v>2028</v>
      </c>
      <c r="S10" s="111">
        <v>2028</v>
      </c>
      <c r="T10" s="105">
        <v>1.2034455059531199</v>
      </c>
      <c r="U10" s="105">
        <v>1.19648944632581</v>
      </c>
      <c r="V10" s="105">
        <v>3.8864565080859698E-2</v>
      </c>
      <c r="W10" s="105">
        <v>4.4730054884451101E-2</v>
      </c>
    </row>
    <row r="11" spans="1:23" ht="15" x14ac:dyDescent="0.25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145">
        <v>2028</v>
      </c>
      <c r="L11" s="146">
        <v>2028</v>
      </c>
      <c r="M11" s="150"/>
      <c r="N11" s="150"/>
      <c r="O11" s="150"/>
      <c r="P11" s="150"/>
      <c r="Q11" s="127"/>
      <c r="R11" s="145">
        <v>2028</v>
      </c>
      <c r="S11" s="146">
        <v>2028</v>
      </c>
      <c r="T11" s="148"/>
      <c r="U11" s="148"/>
      <c r="V11" s="148"/>
      <c r="W11" s="148"/>
    </row>
    <row r="12" spans="1:23" ht="15" x14ac:dyDescent="0.25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147">
        <v>2029</v>
      </c>
      <c r="L12" s="147">
        <v>2029</v>
      </c>
      <c r="M12" s="150"/>
      <c r="N12" s="150"/>
      <c r="O12" s="150"/>
      <c r="P12" s="150"/>
      <c r="Q12" s="127"/>
      <c r="R12" s="147">
        <v>2029</v>
      </c>
      <c r="S12" s="147">
        <v>2029</v>
      </c>
      <c r="T12" s="148"/>
      <c r="U12" s="148"/>
      <c r="V12" s="148"/>
      <c r="W12" s="148"/>
    </row>
    <row r="13" spans="1:23" ht="15" x14ac:dyDescent="0.25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108">
        <v>2030</v>
      </c>
      <c r="L13" s="109">
        <v>2030</v>
      </c>
      <c r="M13" s="149">
        <v>2.2220588235294101</v>
      </c>
      <c r="N13" s="149">
        <v>2.22857142857143</v>
      </c>
      <c r="O13" s="149">
        <v>0.29444122129649902</v>
      </c>
      <c r="P13" s="149">
        <v>0.35027000389735302</v>
      </c>
      <c r="Q13" s="127"/>
      <c r="R13" s="108">
        <v>2030</v>
      </c>
      <c r="S13" s="111">
        <v>2030</v>
      </c>
      <c r="T13" s="105">
        <v>1.19650960285556</v>
      </c>
      <c r="U13" s="105">
        <v>1.20092119962414</v>
      </c>
      <c r="V13" s="105">
        <v>3.2917395145135697E-2</v>
      </c>
      <c r="W13" s="105">
        <v>4.89047531308913E-2</v>
      </c>
    </row>
    <row r="14" spans="1:23" ht="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106" t="s">
        <v>22</v>
      </c>
      <c r="L14" s="127"/>
      <c r="M14" s="127"/>
      <c r="N14" s="127"/>
      <c r="O14" s="112"/>
      <c r="P14" s="112"/>
      <c r="Q14" s="127"/>
      <c r="R14" s="106" t="s">
        <v>23</v>
      </c>
      <c r="S14" s="127"/>
      <c r="T14" s="127"/>
      <c r="U14" s="127"/>
    </row>
    <row r="15" spans="1:23" ht="15.75" thickBot="1" x14ac:dyDescent="0.3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3"/>
      <c r="L15" s="33"/>
      <c r="M15" s="71" t="s">
        <v>82</v>
      </c>
      <c r="N15" s="71" t="s">
        <v>77</v>
      </c>
      <c r="O15" s="112" t="str">
        <f>M15</f>
        <v>Q2 2026</v>
      </c>
      <c r="P15" s="112" t="str">
        <f>N15</f>
        <v>Q1 2026</v>
      </c>
      <c r="Q15" s="127"/>
      <c r="R15" s="33"/>
      <c r="S15" s="33"/>
      <c r="T15" s="71" t="s">
        <v>82</v>
      </c>
      <c r="U15" s="71" t="s">
        <v>77</v>
      </c>
      <c r="V15" s="112" t="str">
        <f>T15</f>
        <v>Q2 2026</v>
      </c>
      <c r="W15" s="112" t="str">
        <f>U15</f>
        <v>Q1 2026</v>
      </c>
    </row>
    <row r="16" spans="1:23" ht="15.75" thickBot="1" x14ac:dyDescent="0.3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7"/>
      <c r="L16" s="38"/>
      <c r="M16" s="103" t="s">
        <v>82</v>
      </c>
      <c r="N16" s="113" t="s">
        <v>77</v>
      </c>
      <c r="O16" s="112" t="str">
        <f>M16</f>
        <v>Q2 2026</v>
      </c>
      <c r="P16" s="112" t="str">
        <f>N16</f>
        <v>Q1 2026</v>
      </c>
      <c r="Q16" s="127"/>
      <c r="R16" s="37"/>
      <c r="S16" s="38"/>
      <c r="T16" s="103" t="s">
        <v>82</v>
      </c>
      <c r="U16" s="103" t="s">
        <v>77</v>
      </c>
      <c r="V16" s="112" t="str">
        <f>T16</f>
        <v>Q2 2026</v>
      </c>
      <c r="W16" s="112" t="str">
        <f>U16</f>
        <v>Q1 2026</v>
      </c>
    </row>
    <row r="17" spans="1:23" ht="15" x14ac:dyDescent="0.25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108" t="s">
        <v>82</v>
      </c>
      <c r="L17" s="109" t="s">
        <v>82</v>
      </c>
      <c r="M17" s="149">
        <v>93.869496282938101</v>
      </c>
      <c r="N17" s="149">
        <v>61.109810817476699</v>
      </c>
      <c r="O17" s="149">
        <v>15.943469420172001</v>
      </c>
      <c r="P17" s="149">
        <v>3.2131165870473599</v>
      </c>
      <c r="Q17" s="127"/>
      <c r="R17" s="104" t="e">
        <v>#N/A</v>
      </c>
      <c r="S17" s="104" t="e">
        <v>#N/A</v>
      </c>
      <c r="T17" s="105" t="e">
        <v>#N/A</v>
      </c>
      <c r="U17" s="105" t="e">
        <v>#N/A</v>
      </c>
      <c r="V17" s="86" t="e">
        <v>#N/A</v>
      </c>
      <c r="W17" s="86" t="e">
        <v>#N/A</v>
      </c>
    </row>
    <row r="18" spans="1:23" ht="15" x14ac:dyDescent="0.25">
      <c r="A18" s="31"/>
      <c r="B18" s="129"/>
      <c r="C18" s="31"/>
      <c r="D18" s="31"/>
      <c r="E18" s="31"/>
      <c r="F18" s="31"/>
      <c r="G18" s="31"/>
      <c r="H18" s="129"/>
      <c r="I18" s="31"/>
      <c r="J18" s="31"/>
      <c r="K18" s="108" t="s">
        <v>84</v>
      </c>
      <c r="L18" s="109" t="s">
        <v>84</v>
      </c>
      <c r="M18" s="149">
        <v>84.495834252799995</v>
      </c>
      <c r="N18" s="149">
        <v>60.703729175476703</v>
      </c>
      <c r="O18" s="149">
        <v>11.7082422046101</v>
      </c>
      <c r="P18" s="149">
        <v>3.96010326457285</v>
      </c>
      <c r="Q18" s="127"/>
      <c r="R18" s="104" t="s">
        <v>363</v>
      </c>
      <c r="S18" s="104" t="s">
        <v>363</v>
      </c>
      <c r="T18" s="105">
        <v>3.3</v>
      </c>
      <c r="U18" s="105">
        <v>3</v>
      </c>
      <c r="V18" s="105">
        <v>0.52788302825153099</v>
      </c>
      <c r="W18" s="105">
        <v>0.36429921605280702</v>
      </c>
    </row>
    <row r="19" spans="1:23" ht="15" x14ac:dyDescent="0.25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108" t="s">
        <v>85</v>
      </c>
      <c r="L19" s="109" t="s">
        <v>85</v>
      </c>
      <c r="M19" s="149">
        <v>79.430666854571399</v>
      </c>
      <c r="N19" s="149">
        <v>60.764070824523301</v>
      </c>
      <c r="O19" s="149">
        <v>11.2902125224877</v>
      </c>
      <c r="P19" s="149">
        <v>4.1311489792924396</v>
      </c>
      <c r="Q19" s="127"/>
      <c r="R19" s="104" t="s">
        <v>367</v>
      </c>
      <c r="S19" s="104" t="s">
        <v>367</v>
      </c>
      <c r="T19" s="105">
        <v>3.1</v>
      </c>
      <c r="U19" s="105">
        <v>2.9</v>
      </c>
      <c r="V19" s="105">
        <v>0.50960288459646397</v>
      </c>
      <c r="W19" s="105">
        <v>0.44502107527142098</v>
      </c>
    </row>
    <row r="20" spans="1:23" ht="15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108" t="s">
        <v>362</v>
      </c>
      <c r="L20" s="109" t="s">
        <v>362</v>
      </c>
      <c r="M20" s="149">
        <v>76.008547083195097</v>
      </c>
      <c r="N20" s="149" t="e">
        <v>#N/A</v>
      </c>
      <c r="O20" s="149">
        <v>10.1102583001735</v>
      </c>
      <c r="P20" s="149" t="e">
        <v>#N/A</v>
      </c>
      <c r="Q20" s="127"/>
      <c r="R20" s="104" t="s">
        <v>368</v>
      </c>
      <c r="S20" s="104" t="s">
        <v>368</v>
      </c>
      <c r="T20" s="105">
        <v>2.9</v>
      </c>
      <c r="U20" s="105">
        <v>2.8</v>
      </c>
      <c r="V20" s="105">
        <v>0.39705352140337102</v>
      </c>
      <c r="W20" s="105">
        <v>0.47741719499388702</v>
      </c>
    </row>
    <row r="21" spans="1:23" ht="15" x14ac:dyDescent="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108">
        <v>2027</v>
      </c>
      <c r="L21" s="109">
        <v>2027</v>
      </c>
      <c r="M21" s="149">
        <v>74.134544808617093</v>
      </c>
      <c r="N21" s="149">
        <v>62.041741130819503</v>
      </c>
      <c r="O21" s="149">
        <v>9.5959589818189901</v>
      </c>
      <c r="P21" s="149">
        <v>4.6394651439640899</v>
      </c>
      <c r="Q21" s="127"/>
      <c r="R21" s="147">
        <v>2028</v>
      </c>
      <c r="S21" s="147">
        <v>2028</v>
      </c>
      <c r="T21" s="148"/>
      <c r="U21" s="148"/>
      <c r="V21" s="148"/>
      <c r="W21" s="148"/>
    </row>
    <row r="22" spans="1:23" ht="15" x14ac:dyDescent="0.25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108">
        <v>2028</v>
      </c>
      <c r="L22" s="109">
        <v>2028</v>
      </c>
      <c r="M22" s="149">
        <v>71.985714285714295</v>
      </c>
      <c r="N22" s="149">
        <v>63.923064516129003</v>
      </c>
      <c r="O22" s="149">
        <v>8.3076673606247606</v>
      </c>
      <c r="P22" s="149">
        <v>4.8899193376815804</v>
      </c>
      <c r="Q22" s="127"/>
      <c r="R22" s="132">
        <v>2029</v>
      </c>
      <c r="S22" s="132">
        <v>2029</v>
      </c>
      <c r="T22" s="148"/>
      <c r="U22" s="148"/>
      <c r="V22" s="148"/>
      <c r="W22" s="148"/>
    </row>
    <row r="23" spans="1:23" ht="15" x14ac:dyDescent="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145">
        <v>2028</v>
      </c>
      <c r="L23" s="146">
        <v>2028</v>
      </c>
      <c r="M23" s="150"/>
      <c r="N23" s="150"/>
      <c r="O23" s="150"/>
      <c r="P23" s="150"/>
      <c r="Q23" s="127"/>
      <c r="R23" s="104" t="s">
        <v>369</v>
      </c>
      <c r="S23" s="104" t="s">
        <v>369</v>
      </c>
      <c r="T23" s="105">
        <v>2.8</v>
      </c>
      <c r="U23" s="105">
        <v>2.8</v>
      </c>
      <c r="V23" s="105">
        <v>0.37537759480363903</v>
      </c>
      <c r="W23" s="105">
        <v>0.45951714636252999</v>
      </c>
    </row>
    <row r="24" spans="1:23" ht="1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147">
        <v>2029</v>
      </c>
      <c r="L24" s="147">
        <v>2029</v>
      </c>
      <c r="M24" s="151"/>
      <c r="N24" s="151"/>
      <c r="O24" s="151"/>
      <c r="P24" s="151"/>
      <c r="Q24" s="127"/>
      <c r="R24" s="127"/>
      <c r="S24" s="127"/>
      <c r="T24" s="35"/>
      <c r="U24" s="35"/>
    </row>
    <row r="25" spans="1:23" ht="15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108">
        <v>2030</v>
      </c>
      <c r="L25" s="109">
        <v>2030</v>
      </c>
      <c r="M25" s="149">
        <v>71.927232142857093</v>
      </c>
      <c r="N25" s="152">
        <v>65.873928571428607</v>
      </c>
      <c r="O25" s="149">
        <v>8.4493092896337707</v>
      </c>
      <c r="P25" s="152">
        <v>5.83356719485867</v>
      </c>
      <c r="Q25" s="127"/>
      <c r="R25" s="127"/>
      <c r="S25" s="127"/>
      <c r="T25" s="35"/>
      <c r="U25" s="35"/>
    </row>
    <row r="26" spans="1:23" ht="15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3"/>
      <c r="L26" s="33"/>
      <c r="M26" s="33"/>
      <c r="N26" s="127"/>
      <c r="O26" s="127"/>
      <c r="P26" s="127"/>
      <c r="Q26" s="127"/>
      <c r="R26" s="127"/>
      <c r="S26" s="127"/>
      <c r="T26" s="127"/>
      <c r="U26" s="127"/>
    </row>
    <row r="27" spans="1:23" ht="15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3"/>
      <c r="L27" s="33"/>
      <c r="M27" s="33"/>
      <c r="N27" s="127"/>
      <c r="O27" s="127"/>
      <c r="P27" s="127"/>
      <c r="Q27" s="127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>
    <oddHeader>&amp;R&amp;"Arial"&amp;10&amp;K000000 ECB-RESTRICTED&amp;1#_x000D_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B1:O12"/>
  <sheetViews>
    <sheetView showGridLines="0" zoomScaleNormal="100" workbookViewId="0">
      <selection activeCell="N27" sqref="N27"/>
    </sheetView>
  </sheetViews>
  <sheetFormatPr defaultColWidth="8.83203125" defaultRowHeight="12.75" x14ac:dyDescent="0.2"/>
  <cols>
    <col min="2" max="9" width="8.83203125" customWidth="1"/>
    <col min="10" max="10" width="11.1640625" bestFit="1" customWidth="1"/>
    <col min="11" max="11" width="14.5" customWidth="1"/>
    <col min="12" max="12" width="8.83203125" customWidth="1"/>
    <col min="13" max="13" width="17.1640625" customWidth="1"/>
  </cols>
  <sheetData>
    <row r="1" spans="2:15" ht="13.35" customHeight="1" x14ac:dyDescent="0.2">
      <c r="B1" s="13" t="s">
        <v>13</v>
      </c>
      <c r="J1" s="154"/>
      <c r="K1" s="155" t="s">
        <v>12</v>
      </c>
      <c r="L1" s="156"/>
      <c r="M1" s="157" t="str">
        <f>LEFT($K$1,4) &amp;  " " &amp; LEFT(J4,2) &amp; " " &amp; RIGHT(J4,4)</f>
        <v>HICP 46 6387</v>
      </c>
    </row>
    <row r="2" spans="2:15" ht="21.6" customHeight="1" thickBot="1" x14ac:dyDescent="0.25">
      <c r="B2" s="239" t="s">
        <v>86</v>
      </c>
      <c r="C2" s="239"/>
      <c r="D2" s="239"/>
      <c r="E2" s="239"/>
      <c r="F2" s="239"/>
      <c r="G2" s="239"/>
      <c r="H2" s="239"/>
      <c r="I2" s="239"/>
      <c r="J2" s="154"/>
      <c r="K2" s="158" t="s">
        <v>328</v>
      </c>
      <c r="L2" s="158" t="s">
        <v>326</v>
      </c>
      <c r="M2" s="158" t="s">
        <v>361</v>
      </c>
    </row>
    <row r="3" spans="2:15" ht="13.5" thickBot="1" x14ac:dyDescent="0.25">
      <c r="J3" s="69"/>
      <c r="K3" s="170" t="str">
        <f>_xlfn.CONCAT("SPF ",RIGHT(K2,2)," ",LEFT(K2,4))</f>
        <v>SPF Q2 2026</v>
      </c>
      <c r="L3" s="171" t="str">
        <f>_xlfn.CONCAT("SPF ",RIGHT(L2,2)," ",LEFT(L2,4))</f>
        <v>SPF Q1 2026</v>
      </c>
      <c r="M3" s="172" t="str">
        <f>_xlfn.CONCAT(LEFT(M2,LEN(M2)-3),O4)</f>
        <v>March 2026 ECB staff macroeconomic projections</v>
      </c>
      <c r="O3" t="s">
        <v>359</v>
      </c>
    </row>
    <row r="4" spans="2:15" x14ac:dyDescent="0.2">
      <c r="J4" s="167">
        <v>46387</v>
      </c>
      <c r="K4" s="162">
        <v>2.6612986289285701</v>
      </c>
      <c r="L4" s="162">
        <v>1.83808309532258</v>
      </c>
      <c r="M4" s="163">
        <v>2.6483553099999999</v>
      </c>
      <c r="O4" s="48" t="s">
        <v>360</v>
      </c>
    </row>
    <row r="5" spans="2:15" ht="14.45" customHeight="1" x14ac:dyDescent="0.2">
      <c r="J5" s="168">
        <v>46752</v>
      </c>
      <c r="K5" s="160">
        <v>2.1314157851785702</v>
      </c>
      <c r="L5" s="160">
        <v>1.97100089338983</v>
      </c>
      <c r="M5" s="164">
        <v>1.95509775</v>
      </c>
    </row>
    <row r="6" spans="2:15" x14ac:dyDescent="0.2">
      <c r="J6" s="168">
        <v>47118</v>
      </c>
      <c r="K6" s="160">
        <v>1.9930077777272699</v>
      </c>
      <c r="L6" s="160">
        <v>2.0514867153488399</v>
      </c>
      <c r="M6" s="164">
        <v>2.0787648399999998</v>
      </c>
    </row>
    <row r="7" spans="2:15" x14ac:dyDescent="0.2">
      <c r="J7" s="168">
        <v>47483</v>
      </c>
      <c r="K7" s="160" t="e">
        <v>#N/A</v>
      </c>
      <c r="L7" s="160" t="e">
        <v>#N/A</v>
      </c>
      <c r="M7" s="164"/>
    </row>
    <row r="8" spans="2:15" x14ac:dyDescent="0.2">
      <c r="J8" s="168">
        <v>47848</v>
      </c>
      <c r="K8" s="160" t="e">
        <v>#N/A</v>
      </c>
      <c r="L8" s="160" t="e">
        <v>#N/A</v>
      </c>
      <c r="M8" s="164"/>
    </row>
    <row r="9" spans="2:15" ht="13.5" thickBot="1" x14ac:dyDescent="0.25">
      <c r="J9" s="169">
        <v>47848</v>
      </c>
      <c r="K9" s="165">
        <v>2.0266756884090902</v>
      </c>
      <c r="L9" s="165">
        <v>2.0166385877083299</v>
      </c>
      <c r="M9" s="166"/>
    </row>
    <row r="10" spans="2:15" x14ac:dyDescent="0.2">
      <c r="J10" s="159"/>
      <c r="K10" s="161"/>
      <c r="L10" s="161"/>
      <c r="M10" s="161"/>
    </row>
    <row r="11" spans="2:15" x14ac:dyDescent="0.2">
      <c r="J11" s="159"/>
      <c r="K11" s="161"/>
      <c r="L11" s="161"/>
      <c r="M11" s="161"/>
    </row>
    <row r="12" spans="2:15" x14ac:dyDescent="0.2">
      <c r="J12" s="159"/>
      <c r="K12" s="161"/>
      <c r="L12" s="161"/>
      <c r="M12" s="161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6A2FB-27A6-41F7-AEA0-ADE5267FA0D0}">
  <dimension ref="B1:O12"/>
  <sheetViews>
    <sheetView showGridLines="0" zoomScaleNormal="100" workbookViewId="0">
      <selection activeCell="K36" sqref="K36"/>
    </sheetView>
  </sheetViews>
  <sheetFormatPr defaultColWidth="8.83203125" defaultRowHeight="12.75" x14ac:dyDescent="0.2"/>
  <cols>
    <col min="1" max="1" width="8.83203125" style="48"/>
    <col min="2" max="9" width="8.83203125" style="48" customWidth="1"/>
    <col min="10" max="10" width="11.1640625" style="48" bestFit="1" customWidth="1"/>
    <col min="11" max="12" width="8.83203125" style="48" customWidth="1"/>
    <col min="13" max="13" width="17.1640625" style="48" customWidth="1"/>
    <col min="14" max="16384" width="8.83203125" style="48"/>
  </cols>
  <sheetData>
    <row r="1" spans="2:15" ht="13.35" customHeight="1" x14ac:dyDescent="0.2">
      <c r="B1" s="13" t="s">
        <v>45</v>
      </c>
      <c r="J1" s="154"/>
      <c r="K1" s="24" t="s">
        <v>46</v>
      </c>
      <c r="L1" s="156"/>
      <c r="M1" s="157" t="str">
        <f>LEFT($K$1,4) &amp;  " " &amp; LEFT(J4,2) &amp; " " &amp; RIGHT(J4,4)</f>
        <v>HICP 46 6387</v>
      </c>
    </row>
    <row r="2" spans="2:15" ht="21.6" customHeight="1" thickBot="1" x14ac:dyDescent="0.25">
      <c r="B2" s="239" t="s">
        <v>87</v>
      </c>
      <c r="C2" s="239"/>
      <c r="D2" s="239"/>
      <c r="E2" s="239"/>
      <c r="F2" s="239"/>
      <c r="G2" s="239"/>
      <c r="H2" s="239"/>
      <c r="I2" s="239"/>
      <c r="J2" s="154"/>
      <c r="K2" s="158" t="s">
        <v>328</v>
      </c>
      <c r="L2" s="158" t="s">
        <v>326</v>
      </c>
      <c r="M2" s="158" t="s">
        <v>361</v>
      </c>
    </row>
    <row r="3" spans="2:15" ht="13.5" thickBot="1" x14ac:dyDescent="0.25">
      <c r="J3" s="69"/>
      <c r="K3" s="170" t="str">
        <f>_xlfn.CONCAT("SPF ",RIGHT(K2,2)," ",LEFT(K2,4))</f>
        <v>SPF Q2 2026</v>
      </c>
      <c r="L3" s="171" t="str">
        <f>_xlfn.CONCAT("SPF ",RIGHT(L2,2)," ",LEFT(L2,4))</f>
        <v>SPF Q1 2026</v>
      </c>
      <c r="M3" s="172" t="str">
        <f>_xlfn.CONCAT(LEFT(M2,LEN(M2)-3),O4)</f>
        <v>March 2026 ECB staff macroeconomic projections</v>
      </c>
      <c r="O3" s="48" t="s">
        <v>359</v>
      </c>
    </row>
    <row r="4" spans="2:15" x14ac:dyDescent="0.2">
      <c r="J4" s="167">
        <v>46387</v>
      </c>
      <c r="K4" s="162">
        <v>2.20745915</v>
      </c>
      <c r="L4" s="162">
        <v>2.0395398258695701</v>
      </c>
      <c r="M4" s="163">
        <v>2.2634697799999999</v>
      </c>
      <c r="O4" s="48" t="s">
        <v>360</v>
      </c>
    </row>
    <row r="5" spans="2:15" ht="14.45" customHeight="1" x14ac:dyDescent="0.2">
      <c r="J5" s="168">
        <v>46752</v>
      </c>
      <c r="K5" s="160">
        <v>2.17903022404762</v>
      </c>
      <c r="L5" s="160">
        <v>2.0081908124444401</v>
      </c>
      <c r="M5" s="164">
        <v>2.1992558400000002</v>
      </c>
    </row>
    <row r="6" spans="2:15" x14ac:dyDescent="0.2">
      <c r="J6" s="168">
        <v>47118</v>
      </c>
      <c r="K6" s="160">
        <v>2.06125493</v>
      </c>
      <c r="L6" s="160">
        <v>2.0182232972727299</v>
      </c>
      <c r="M6" s="164">
        <v>2.1427055899999998</v>
      </c>
    </row>
    <row r="7" spans="2:15" x14ac:dyDescent="0.2">
      <c r="J7" s="168">
        <v>47483</v>
      </c>
      <c r="K7" s="160" t="e">
        <v>#N/A</v>
      </c>
      <c r="L7" s="160" t="e">
        <v>#N/A</v>
      </c>
      <c r="M7" s="164"/>
    </row>
    <row r="8" spans="2:15" x14ac:dyDescent="0.2">
      <c r="J8" s="168">
        <v>47848</v>
      </c>
      <c r="K8" s="160" t="e">
        <v>#N/A</v>
      </c>
      <c r="L8" s="160" t="e">
        <v>#N/A</v>
      </c>
      <c r="M8" s="164"/>
    </row>
    <row r="9" spans="2:15" ht="13.5" thickBot="1" x14ac:dyDescent="0.25">
      <c r="J9" s="169">
        <v>47848</v>
      </c>
      <c r="K9" s="165">
        <v>2.0324407879411801</v>
      </c>
      <c r="L9" s="165">
        <v>2.0167031567567602</v>
      </c>
      <c r="M9" s="166"/>
    </row>
    <row r="10" spans="2:15" x14ac:dyDescent="0.2">
      <c r="J10" s="159"/>
      <c r="K10" s="161"/>
      <c r="L10" s="161"/>
      <c r="M10" s="161"/>
    </row>
    <row r="11" spans="2:15" x14ac:dyDescent="0.2">
      <c r="J11" s="159"/>
      <c r="K11" s="161"/>
      <c r="L11" s="161"/>
      <c r="M11" s="161"/>
    </row>
    <row r="12" spans="2:15" x14ac:dyDescent="0.2">
      <c r="J12" s="159"/>
      <c r="K12" s="161"/>
      <c r="L12" s="161"/>
      <c r="M12" s="161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8379A-23F1-4ABA-988B-41F6A392C6AC}">
  <dimension ref="B1:U46"/>
  <sheetViews>
    <sheetView showGridLines="0" topLeftCell="A6" zoomScaleNormal="100" workbookViewId="0">
      <selection activeCell="A7" sqref="A7"/>
    </sheetView>
  </sheetViews>
  <sheetFormatPr defaultColWidth="8.83203125" defaultRowHeight="12.75" x14ac:dyDescent="0.2"/>
  <cols>
    <col min="1" max="1" width="8.83203125" style="48"/>
    <col min="2" max="12" width="8.83203125" style="48" customWidth="1"/>
    <col min="13" max="13" width="11.1640625" style="48" bestFit="1" customWidth="1"/>
    <col min="14" max="14" width="14.6640625" style="48" customWidth="1"/>
    <col min="15" max="15" width="8.83203125" style="48" customWidth="1"/>
    <col min="16" max="16" width="17.1640625" style="48" customWidth="1"/>
    <col min="17" max="17" width="8.83203125" style="48"/>
    <col min="18" max="18" width="11.1640625" style="48" bestFit="1" customWidth="1"/>
    <col min="19" max="16384" width="8.83203125" style="48"/>
  </cols>
  <sheetData>
    <row r="1" spans="2:21" ht="13.35" customHeight="1" x14ac:dyDescent="0.2">
      <c r="B1" s="13" t="s">
        <v>14</v>
      </c>
      <c r="M1" s="154"/>
      <c r="N1" s="24" t="s">
        <v>90</v>
      </c>
      <c r="O1" s="156"/>
      <c r="P1" s="157" t="str">
        <f>LEFT($N$1,4) &amp;  " " &amp; LEFT(M4,2) &amp; " " &amp; RIGHT(M4,4)</f>
        <v>HICP 45 5717</v>
      </c>
      <c r="R1" s="154"/>
      <c r="S1" s="24" t="s">
        <v>92</v>
      </c>
      <c r="T1" s="156"/>
      <c r="U1" s="157" t="str">
        <f>LEFT($N$1,4) &amp;  " " &amp; LEFT(R4,2) &amp; " " &amp; RIGHT(R4,4)</f>
        <v>HICP 45 5717</v>
      </c>
    </row>
    <row r="2" spans="2:21" ht="21.6" customHeight="1" x14ac:dyDescent="0.2">
      <c r="B2" s="239" t="s">
        <v>93</v>
      </c>
      <c r="C2" s="239"/>
      <c r="D2" s="239"/>
      <c r="E2" s="239"/>
      <c r="F2" s="239"/>
      <c r="G2" s="239"/>
      <c r="H2" s="239"/>
      <c r="I2" s="239"/>
      <c r="J2" s="239"/>
      <c r="K2" s="239"/>
      <c r="L2" s="239"/>
      <c r="M2" s="154"/>
      <c r="N2" s="158" t="s">
        <v>370</v>
      </c>
      <c r="O2" s="222" t="s">
        <v>326</v>
      </c>
      <c r="P2" s="222" t="s">
        <v>328</v>
      </c>
      <c r="R2" s="154"/>
      <c r="S2" s="158" t="s">
        <v>371</v>
      </c>
      <c r="T2" s="222" t="s">
        <v>326</v>
      </c>
      <c r="U2" s="222" t="s">
        <v>328</v>
      </c>
    </row>
    <row r="3" spans="2:21" ht="13.5" thickBot="1" x14ac:dyDescent="0.25">
      <c r="M3" s="154"/>
      <c r="N3" s="158" t="s">
        <v>91</v>
      </c>
      <c r="O3" s="158" t="str">
        <f>_xlfn.CONCAT("SPF ",RIGHT(O2,2)," ",LEFT(O2,4))</f>
        <v>SPF Q1 2026</v>
      </c>
      <c r="P3" s="158" t="str">
        <f>_xlfn.CONCAT("SPF ",RIGHT(P2,2)," ",LEFT(P2,4))</f>
        <v>SPF Q2 2026</v>
      </c>
      <c r="R3" s="154"/>
      <c r="S3" s="158" t="s">
        <v>91</v>
      </c>
      <c r="T3" s="158" t="str">
        <f>_xlfn.CONCAT("SPF ",RIGHT(T2,2)," ",LEFT(T2,4))</f>
        <v>SPF Q1 2026</v>
      </c>
      <c r="U3" s="158" t="str">
        <f>_xlfn.CONCAT("SPF ",RIGHT(U2,2)," ",LEFT(U2,4))</f>
        <v>SPF Q2 2026</v>
      </c>
    </row>
    <row r="4" spans="2:21" x14ac:dyDescent="0.2">
      <c r="M4" s="174">
        <v>45717</v>
      </c>
      <c r="N4" s="162">
        <v>2.1781567861913098</v>
      </c>
      <c r="O4" s="223" t="e">
        <v>#N/A</v>
      </c>
      <c r="P4" s="224" t="e">
        <v>#N/A</v>
      </c>
      <c r="R4" s="174">
        <f>M4</f>
        <v>45717</v>
      </c>
      <c r="S4" s="162">
        <v>2.4279367703275101</v>
      </c>
      <c r="T4" s="223" t="e">
        <v>#N/A</v>
      </c>
      <c r="U4" s="224" t="e">
        <v>#N/A</v>
      </c>
    </row>
    <row r="5" spans="2:21" ht="14.45" customHeight="1" x14ac:dyDescent="0.2">
      <c r="M5" s="175">
        <v>45809</v>
      </c>
      <c r="N5" s="160">
        <v>1.9835215135795004</v>
      </c>
      <c r="O5" s="225" t="e">
        <v>#N/A</v>
      </c>
      <c r="P5" s="226" t="e">
        <v>#N/A</v>
      </c>
      <c r="R5" s="175">
        <f t="shared" ref="R5:R27" si="0">M5</f>
        <v>45809</v>
      </c>
      <c r="S5" s="160">
        <v>2.3004885993485491</v>
      </c>
      <c r="T5" s="225" t="e">
        <v>#N/A</v>
      </c>
      <c r="U5" s="226" t="e">
        <v>#N/A</v>
      </c>
    </row>
    <row r="6" spans="2:21" x14ac:dyDescent="0.2">
      <c r="M6" s="175">
        <v>45901</v>
      </c>
      <c r="N6" s="160">
        <v>2.2271941421743158</v>
      </c>
      <c r="O6" s="225" t="e">
        <v>#N/A</v>
      </c>
      <c r="P6" s="226" t="e">
        <v>#N/A</v>
      </c>
      <c r="R6" s="175">
        <f t="shared" si="0"/>
        <v>45901</v>
      </c>
      <c r="S6" s="160">
        <v>2.35604752716565</v>
      </c>
      <c r="T6" s="225" t="e">
        <v>#N/A</v>
      </c>
      <c r="U6" s="226" t="e">
        <v>#N/A</v>
      </c>
    </row>
    <row r="7" spans="2:21" x14ac:dyDescent="0.2">
      <c r="M7" s="175">
        <v>45992</v>
      </c>
      <c r="N7" s="160">
        <v>1.9657513425878959</v>
      </c>
      <c r="O7" s="225">
        <v>1.9657513425878959</v>
      </c>
      <c r="P7" s="226" t="e">
        <v>#N/A</v>
      </c>
      <c r="R7" s="175">
        <f t="shared" si="0"/>
        <v>45992</v>
      </c>
      <c r="S7" s="160">
        <v>2.3227507860837715</v>
      </c>
      <c r="T7" s="225">
        <v>2.3227507860837715</v>
      </c>
      <c r="U7" s="226" t="e">
        <v>#N/A</v>
      </c>
    </row>
    <row r="8" spans="2:21" x14ac:dyDescent="0.2">
      <c r="M8" s="175">
        <v>46082</v>
      </c>
      <c r="N8" s="160">
        <v>2.5238813474107502</v>
      </c>
      <c r="O8" s="225" t="e">
        <v>#N/A</v>
      </c>
      <c r="P8" s="226">
        <v>2.5238813474107502</v>
      </c>
      <c r="R8" s="175">
        <f t="shared" si="0"/>
        <v>46082</v>
      </c>
      <c r="S8" s="160">
        <v>2.259431107524712</v>
      </c>
      <c r="T8" s="225" t="e">
        <v>#N/A</v>
      </c>
      <c r="U8" s="226">
        <v>2.259431107524712</v>
      </c>
    </row>
    <row r="9" spans="2:21" x14ac:dyDescent="0.2">
      <c r="M9" s="175">
        <v>46174</v>
      </c>
      <c r="N9" s="160" t="e">
        <v>#N/A</v>
      </c>
      <c r="O9" s="225" t="e">
        <v>#N/A</v>
      </c>
      <c r="P9" s="226" t="e">
        <v>#N/A</v>
      </c>
      <c r="R9" s="175">
        <f t="shared" si="0"/>
        <v>46174</v>
      </c>
      <c r="S9" s="160" t="e">
        <v>#N/A</v>
      </c>
      <c r="T9" s="225" t="e">
        <v>#N/A</v>
      </c>
      <c r="U9" s="226" t="e">
        <v>#N/A</v>
      </c>
    </row>
    <row r="10" spans="2:21" x14ac:dyDescent="0.2">
      <c r="M10" s="175">
        <v>46266</v>
      </c>
      <c r="N10" s="160" t="e">
        <v>#N/A</v>
      </c>
      <c r="O10" s="225" t="e">
        <v>#N/A</v>
      </c>
      <c r="P10" s="226" t="e">
        <v>#N/A</v>
      </c>
      <c r="R10" s="175">
        <f t="shared" si="0"/>
        <v>46266</v>
      </c>
      <c r="S10" s="160" t="e">
        <v>#N/A</v>
      </c>
      <c r="T10" s="225" t="e">
        <v>#N/A</v>
      </c>
      <c r="U10" s="226" t="e">
        <v>#N/A</v>
      </c>
    </row>
    <row r="11" spans="2:21" x14ac:dyDescent="0.2">
      <c r="M11" s="175">
        <v>46357</v>
      </c>
      <c r="N11" s="160" t="e">
        <v>#N/A</v>
      </c>
      <c r="O11" s="225">
        <v>1.87408931897959</v>
      </c>
      <c r="P11" s="226" t="e">
        <v>#N/A</v>
      </c>
      <c r="R11" s="175">
        <f t="shared" si="0"/>
        <v>46357</v>
      </c>
      <c r="S11" s="160" t="e">
        <v>#N/A</v>
      </c>
      <c r="T11" s="225">
        <v>1.98311039051282</v>
      </c>
      <c r="U11" s="226" t="e">
        <v>#N/A</v>
      </c>
    </row>
    <row r="12" spans="2:21" x14ac:dyDescent="0.2">
      <c r="M12" s="175">
        <v>46447</v>
      </c>
      <c r="N12" s="160" t="e">
        <v>#N/A</v>
      </c>
      <c r="O12" s="225" t="e">
        <v>#N/A</v>
      </c>
      <c r="P12" s="226">
        <v>2.3922812692857098</v>
      </c>
      <c r="R12" s="175">
        <f t="shared" si="0"/>
        <v>46447</v>
      </c>
      <c r="S12" s="160" t="e">
        <v>#N/A</v>
      </c>
      <c r="T12" s="225" t="e">
        <v>#N/A</v>
      </c>
      <c r="U12" s="226">
        <v>2.2184112255882402</v>
      </c>
    </row>
    <row r="13" spans="2:21" x14ac:dyDescent="0.2">
      <c r="M13" s="175">
        <v>46539</v>
      </c>
      <c r="N13" s="160" t="e">
        <v>#N/A</v>
      </c>
      <c r="O13" s="225" t="e">
        <v>#N/A</v>
      </c>
      <c r="P13" s="226" t="e">
        <v>#N/A</v>
      </c>
      <c r="R13" s="175">
        <f t="shared" si="0"/>
        <v>46539</v>
      </c>
      <c r="S13" s="160" t="e">
        <v>#N/A</v>
      </c>
      <c r="T13" s="225" t="e">
        <v>#N/A</v>
      </c>
      <c r="U13" s="226" t="e">
        <v>#N/A</v>
      </c>
    </row>
    <row r="14" spans="2:21" x14ac:dyDescent="0.2">
      <c r="M14" s="175">
        <v>46631</v>
      </c>
      <c r="N14" s="160" t="e">
        <v>#N/A</v>
      </c>
      <c r="O14" s="225" t="e">
        <v>#N/A</v>
      </c>
      <c r="P14" s="226" t="e">
        <v>#N/A</v>
      </c>
      <c r="R14" s="175">
        <f t="shared" si="0"/>
        <v>46631</v>
      </c>
      <c r="S14" s="160" t="e">
        <v>#N/A</v>
      </c>
      <c r="T14" s="225" t="e">
        <v>#N/A</v>
      </c>
      <c r="U14" s="226" t="e">
        <v>#N/A</v>
      </c>
    </row>
    <row r="15" spans="2:21" x14ac:dyDescent="0.2">
      <c r="M15" s="175">
        <v>46722</v>
      </c>
      <c r="N15" s="160" t="e">
        <v>#N/A</v>
      </c>
      <c r="O15" s="225">
        <v>1.96937841340426</v>
      </c>
      <c r="P15" s="226" t="e">
        <v>#N/A</v>
      </c>
      <c r="R15" s="175">
        <f t="shared" si="0"/>
        <v>46722</v>
      </c>
      <c r="S15" s="160" t="e">
        <v>#N/A</v>
      </c>
      <c r="T15" s="225">
        <v>2.0137314015384602</v>
      </c>
      <c r="U15" s="226" t="e">
        <v>#N/A</v>
      </c>
    </row>
    <row r="16" spans="2:21" x14ac:dyDescent="0.2">
      <c r="M16" s="175">
        <v>46813</v>
      </c>
      <c r="N16" s="160" t="e">
        <v>#N/A</v>
      </c>
      <c r="O16" s="225" t="e">
        <v>#N/A</v>
      </c>
      <c r="P16" s="226">
        <v>1.95925479882353</v>
      </c>
      <c r="R16" s="175">
        <f t="shared" si="0"/>
        <v>46813</v>
      </c>
      <c r="S16" s="160" t="e">
        <v>#N/A</v>
      </c>
      <c r="T16" s="225" t="e">
        <v>#N/A</v>
      </c>
      <c r="U16" s="226">
        <v>2.16815201962963</v>
      </c>
    </row>
    <row r="17" spans="13:21" x14ac:dyDescent="0.2">
      <c r="M17" s="175">
        <v>46905</v>
      </c>
      <c r="N17" s="160" t="e">
        <v>#N/A</v>
      </c>
      <c r="O17" s="225" t="e">
        <v>#N/A</v>
      </c>
      <c r="P17" s="226" t="e">
        <v>#N/A</v>
      </c>
      <c r="R17" s="175">
        <f t="shared" si="0"/>
        <v>46905</v>
      </c>
      <c r="S17" s="160" t="e">
        <v>#N/A</v>
      </c>
      <c r="T17" s="225" t="e">
        <v>#N/A</v>
      </c>
      <c r="U17" s="226" t="e">
        <v>#N/A</v>
      </c>
    </row>
    <row r="18" spans="13:21" x14ac:dyDescent="0.2">
      <c r="M18" s="175">
        <v>46997</v>
      </c>
      <c r="N18" s="160" t="e">
        <v>#N/A</v>
      </c>
      <c r="O18" s="225" t="e">
        <v>#N/A</v>
      </c>
      <c r="P18" s="226" t="e">
        <v>#N/A</v>
      </c>
      <c r="R18" s="175">
        <f t="shared" si="0"/>
        <v>46997</v>
      </c>
      <c r="S18" s="160" t="e">
        <v>#N/A</v>
      </c>
      <c r="T18" s="225" t="e">
        <v>#N/A</v>
      </c>
      <c r="U18" s="226" t="e">
        <v>#N/A</v>
      </c>
    </row>
    <row r="19" spans="13:21" x14ac:dyDescent="0.2">
      <c r="M19" s="175">
        <v>47088</v>
      </c>
      <c r="N19" s="160" t="e">
        <v>#N/A</v>
      </c>
      <c r="O19" s="225" t="e">
        <v>#N/A</v>
      </c>
      <c r="P19" s="226" t="e">
        <v>#N/A</v>
      </c>
      <c r="R19" s="175">
        <f t="shared" si="0"/>
        <v>47088</v>
      </c>
      <c r="S19" s="160" t="e">
        <v>#N/A</v>
      </c>
      <c r="T19" s="225" t="e">
        <v>#N/A</v>
      </c>
      <c r="U19" s="226" t="e">
        <v>#N/A</v>
      </c>
    </row>
    <row r="20" spans="13:21" x14ac:dyDescent="0.2">
      <c r="M20" s="175">
        <v>47178</v>
      </c>
      <c r="N20" s="160" t="e">
        <v>#N/A</v>
      </c>
      <c r="O20" s="225" t="e">
        <v>#N/A</v>
      </c>
      <c r="P20" s="226" t="e">
        <v>#N/A</v>
      </c>
      <c r="R20" s="175">
        <f t="shared" si="0"/>
        <v>47178</v>
      </c>
      <c r="S20" s="160" t="e">
        <v>#N/A</v>
      </c>
      <c r="T20" s="225" t="e">
        <v>#N/A</v>
      </c>
      <c r="U20" s="226" t="e">
        <v>#N/A</v>
      </c>
    </row>
    <row r="21" spans="13:21" x14ac:dyDescent="0.2">
      <c r="M21" s="175">
        <v>47270</v>
      </c>
      <c r="N21" s="160" t="e">
        <v>#N/A</v>
      </c>
      <c r="O21" s="225" t="e">
        <v>#N/A</v>
      </c>
      <c r="P21" s="226" t="e">
        <v>#N/A</v>
      </c>
      <c r="R21" s="175">
        <f t="shared" si="0"/>
        <v>47270</v>
      </c>
      <c r="S21" s="160" t="e">
        <v>#N/A</v>
      </c>
      <c r="T21" s="225" t="e">
        <v>#N/A</v>
      </c>
      <c r="U21" s="226" t="e">
        <v>#N/A</v>
      </c>
    </row>
    <row r="22" spans="13:21" x14ac:dyDescent="0.2">
      <c r="M22" s="175">
        <v>47362</v>
      </c>
      <c r="N22" s="160" t="e">
        <v>#N/A</v>
      </c>
      <c r="O22" s="225" t="e">
        <v>#N/A</v>
      </c>
      <c r="P22" s="226" t="e">
        <v>#N/A</v>
      </c>
      <c r="R22" s="175">
        <f t="shared" si="0"/>
        <v>47362</v>
      </c>
      <c r="S22" s="160" t="e">
        <v>#N/A</v>
      </c>
      <c r="T22" s="225" t="e">
        <v>#N/A</v>
      </c>
      <c r="U22" s="226" t="e">
        <v>#N/A</v>
      </c>
    </row>
    <row r="23" spans="13:21" x14ac:dyDescent="0.2">
      <c r="M23" s="175">
        <v>47453</v>
      </c>
      <c r="N23" s="160" t="e">
        <v>#N/A</v>
      </c>
      <c r="O23" s="225" t="e">
        <v>#N/A</v>
      </c>
      <c r="P23" s="226" t="e">
        <v>#N/A</v>
      </c>
      <c r="R23" s="175">
        <f t="shared" si="0"/>
        <v>47453</v>
      </c>
      <c r="S23" s="160" t="e">
        <v>#N/A</v>
      </c>
      <c r="T23" s="225" t="e">
        <v>#N/A</v>
      </c>
      <c r="U23" s="226" t="e">
        <v>#N/A</v>
      </c>
    </row>
    <row r="24" spans="13:21" x14ac:dyDescent="0.2">
      <c r="M24" s="175">
        <v>47543</v>
      </c>
      <c r="N24" s="160" t="e">
        <v>#N/A</v>
      </c>
      <c r="O24" s="225" t="e">
        <v>#N/A</v>
      </c>
      <c r="P24" s="226" t="e">
        <v>#N/A</v>
      </c>
      <c r="R24" s="175">
        <f t="shared" si="0"/>
        <v>47543</v>
      </c>
      <c r="S24" s="160" t="e">
        <v>#N/A</v>
      </c>
      <c r="T24" s="225" t="e">
        <v>#N/A</v>
      </c>
      <c r="U24" s="226" t="e">
        <v>#N/A</v>
      </c>
    </row>
    <row r="25" spans="13:21" x14ac:dyDescent="0.2">
      <c r="M25" s="175">
        <v>47635</v>
      </c>
      <c r="N25" s="160" t="e">
        <v>#N/A</v>
      </c>
      <c r="O25" s="225" t="e">
        <v>#N/A</v>
      </c>
      <c r="P25" s="226" t="e">
        <v>#N/A</v>
      </c>
      <c r="R25" s="175">
        <f t="shared" si="0"/>
        <v>47635</v>
      </c>
      <c r="S25" s="160" t="e">
        <v>#N/A</v>
      </c>
      <c r="T25" s="225" t="e">
        <v>#N/A</v>
      </c>
      <c r="U25" s="226" t="e">
        <v>#N/A</v>
      </c>
    </row>
    <row r="26" spans="13:21" x14ac:dyDescent="0.2">
      <c r="M26" s="175">
        <v>47727</v>
      </c>
      <c r="N26" s="160" t="e">
        <v>#N/A</v>
      </c>
      <c r="O26" s="225">
        <v>2.0166385877083299</v>
      </c>
      <c r="P26" s="226">
        <v>2.0266756884090902</v>
      </c>
      <c r="R26" s="175">
        <f t="shared" si="0"/>
        <v>47727</v>
      </c>
      <c r="S26" s="160" t="e">
        <v>#N/A</v>
      </c>
      <c r="T26" s="225">
        <v>2.0167031567567602</v>
      </c>
      <c r="U26" s="226">
        <v>2.0324407879411801</v>
      </c>
    </row>
    <row r="27" spans="13:21" ht="13.5" thickBot="1" x14ac:dyDescent="0.25">
      <c r="M27" s="176">
        <v>47818</v>
      </c>
      <c r="N27" s="165" t="e">
        <v>#N/A</v>
      </c>
      <c r="O27" s="227" t="e">
        <v>#N/A</v>
      </c>
      <c r="P27" s="228" t="e">
        <v>#N/A</v>
      </c>
      <c r="R27" s="176">
        <f t="shared" si="0"/>
        <v>47818</v>
      </c>
      <c r="S27" s="165" t="e">
        <v>#N/A</v>
      </c>
      <c r="T27" s="227" t="e">
        <v>#N/A</v>
      </c>
      <c r="U27" s="228" t="e">
        <v>#N/A</v>
      </c>
    </row>
    <row r="28" spans="13:21" x14ac:dyDescent="0.2">
      <c r="M28" s="173"/>
      <c r="N28" s="161"/>
      <c r="O28" s="161"/>
      <c r="P28" s="161"/>
    </row>
    <row r="46" spans="7:7" x14ac:dyDescent="0.2">
      <c r="G46" s="48" t="s">
        <v>381</v>
      </c>
    </row>
  </sheetData>
  <mergeCells count="1">
    <mergeCell ref="B2:L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504B4-562D-45D4-A511-120FCC44F173}">
  <dimension ref="A1:Q38"/>
  <sheetViews>
    <sheetView showGridLines="0" topLeftCell="A7" zoomScaleNormal="100" workbookViewId="0">
      <selection activeCell="O38" sqref="O38"/>
    </sheetView>
  </sheetViews>
  <sheetFormatPr defaultColWidth="9.33203125" defaultRowHeight="15" x14ac:dyDescent="0.25"/>
  <cols>
    <col min="1" max="1" width="17" style="216" bestFit="1" customWidth="1"/>
    <col min="2" max="2" width="12.5" style="216" bestFit="1" customWidth="1"/>
    <col min="3" max="16384" width="9.33203125" style="216"/>
  </cols>
  <sheetData>
    <row r="1" spans="1:17" x14ac:dyDescent="0.25">
      <c r="B1" s="216" t="s">
        <v>343</v>
      </c>
      <c r="Q1" s="216" t="s">
        <v>343</v>
      </c>
    </row>
    <row r="2" spans="1:17" x14ac:dyDescent="0.25">
      <c r="A2" s="232" t="s">
        <v>357</v>
      </c>
      <c r="B2" s="216">
        <v>4</v>
      </c>
      <c r="P2" s="232" t="s">
        <v>357</v>
      </c>
      <c r="Q2" s="216">
        <v>4</v>
      </c>
    </row>
    <row r="3" spans="1:17" x14ac:dyDescent="0.25">
      <c r="A3" s="216" t="s">
        <v>344</v>
      </c>
      <c r="B3" s="216">
        <v>0</v>
      </c>
      <c r="P3" s="216" t="s">
        <v>345</v>
      </c>
      <c r="Q3" s="216">
        <v>10</v>
      </c>
    </row>
    <row r="4" spans="1:17" x14ac:dyDescent="0.25">
      <c r="A4" s="216" t="s">
        <v>345</v>
      </c>
      <c r="B4" s="216">
        <v>10</v>
      </c>
      <c r="P4" s="216" t="s">
        <v>346</v>
      </c>
      <c r="Q4" s="216">
        <v>1</v>
      </c>
    </row>
    <row r="5" spans="1:17" x14ac:dyDescent="0.25">
      <c r="A5" s="216" t="s">
        <v>347</v>
      </c>
      <c r="B5" s="216">
        <v>0</v>
      </c>
      <c r="P5" s="216" t="s">
        <v>348</v>
      </c>
      <c r="Q5" s="216">
        <v>1</v>
      </c>
    </row>
    <row r="6" spans="1:17" x14ac:dyDescent="0.25">
      <c r="A6" s="216" t="s">
        <v>346</v>
      </c>
      <c r="B6" s="216">
        <v>1</v>
      </c>
      <c r="P6" s="216" t="s">
        <v>349</v>
      </c>
      <c r="Q6" s="216">
        <v>6</v>
      </c>
    </row>
    <row r="7" spans="1:17" x14ac:dyDescent="0.25">
      <c r="A7" s="216" t="s">
        <v>350</v>
      </c>
      <c r="B7" s="216">
        <v>0</v>
      </c>
    </row>
    <row r="8" spans="1:17" x14ac:dyDescent="0.25">
      <c r="A8" s="216" t="s">
        <v>351</v>
      </c>
      <c r="B8" s="216">
        <v>0</v>
      </c>
    </row>
    <row r="9" spans="1:17" x14ac:dyDescent="0.25">
      <c r="A9" s="216" t="s">
        <v>352</v>
      </c>
      <c r="B9" s="216">
        <v>0</v>
      </c>
    </row>
    <row r="10" spans="1:17" x14ac:dyDescent="0.25">
      <c r="A10" s="216" t="s">
        <v>348</v>
      </c>
      <c r="B10" s="216">
        <v>1</v>
      </c>
    </row>
    <row r="11" spans="1:17" x14ac:dyDescent="0.25">
      <c r="A11" s="216" t="s">
        <v>353</v>
      </c>
      <c r="B11" s="216">
        <v>0</v>
      </c>
    </row>
    <row r="12" spans="1:17" x14ac:dyDescent="0.25">
      <c r="A12" s="216" t="s">
        <v>349</v>
      </c>
      <c r="B12" s="216">
        <v>6</v>
      </c>
    </row>
    <row r="14" spans="1:17" x14ac:dyDescent="0.25">
      <c r="B14" s="221"/>
    </row>
    <row r="38" spans="13:13" x14ac:dyDescent="0.25">
      <c r="M38" s="235"/>
    </row>
  </sheetData>
  <pageMargins left="0.7" right="0.7" top="0.75" bottom="0.75" header="0.3" footer="0.3"/>
  <headerFooter>
    <oddHeader>&amp;R&amp;"Arial"&amp;10&amp;K000000 ECB-CONFIDENTIAL&amp;1#_x000D_</oddHead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B1:N168"/>
  <sheetViews>
    <sheetView showGridLines="0" zoomScaleNormal="100" workbookViewId="0">
      <selection activeCell="C39" sqref="C39"/>
    </sheetView>
  </sheetViews>
  <sheetFormatPr defaultColWidth="9.33203125" defaultRowHeight="12.75" customHeight="1" x14ac:dyDescent="0.2"/>
  <cols>
    <col min="1" max="9" width="9.33203125" style="5"/>
    <col min="10" max="10" width="9.33203125" style="101"/>
    <col min="11" max="11" width="9.33203125" style="5"/>
    <col min="12" max="12" width="14.33203125" style="5" bestFit="1" customWidth="1"/>
    <col min="13" max="13" width="14" style="5" bestFit="1" customWidth="1"/>
    <col min="14" max="14" width="9.33203125" style="5" customWidth="1"/>
    <col min="15" max="16384" width="9.33203125" style="5"/>
  </cols>
  <sheetData>
    <row r="1" spans="2:14" ht="13.35" customHeight="1" x14ac:dyDescent="0.2">
      <c r="B1" s="16" t="s">
        <v>8</v>
      </c>
      <c r="L1" s="7"/>
      <c r="N1" s="8"/>
    </row>
    <row r="2" spans="2:14" ht="13.35" customHeight="1" thickBot="1" x14ac:dyDescent="0.25">
      <c r="B2" s="29" t="s">
        <v>17</v>
      </c>
      <c r="K2" s="30" t="s">
        <v>9</v>
      </c>
      <c r="L2" s="30" t="s">
        <v>10</v>
      </c>
      <c r="M2" s="30" t="s">
        <v>11</v>
      </c>
    </row>
    <row r="3" spans="2:14" ht="12.75" customHeight="1" x14ac:dyDescent="0.2">
      <c r="J3" s="100">
        <v>36176</v>
      </c>
      <c r="K3" s="79">
        <v>1.8636065573770499</v>
      </c>
      <c r="L3" s="79">
        <v>1.9</v>
      </c>
      <c r="M3" s="79">
        <v>1.8023909703835601</v>
      </c>
      <c r="N3" s="9"/>
    </row>
    <row r="4" spans="2:14" ht="12.75" customHeight="1" x14ac:dyDescent="0.2">
      <c r="J4" s="100">
        <v>36266</v>
      </c>
      <c r="K4" s="79"/>
      <c r="L4" s="79"/>
      <c r="M4" s="79"/>
      <c r="N4" s="17"/>
    </row>
    <row r="5" spans="2:14" ht="12.75" customHeight="1" x14ac:dyDescent="0.2">
      <c r="J5" s="100">
        <v>36357</v>
      </c>
      <c r="K5" s="79"/>
      <c r="L5" s="79"/>
      <c r="M5" s="79"/>
      <c r="N5" s="17"/>
    </row>
    <row r="6" spans="2:14" ht="12.75" customHeight="1" x14ac:dyDescent="0.2">
      <c r="J6" s="100">
        <v>36449</v>
      </c>
      <c r="K6" s="79"/>
      <c r="L6" s="79"/>
      <c r="M6" s="79"/>
      <c r="N6" s="17"/>
    </row>
    <row r="7" spans="2:14" ht="12.75" customHeight="1" x14ac:dyDescent="0.2">
      <c r="J7" s="100">
        <v>36541</v>
      </c>
      <c r="K7" s="79">
        <v>1.7710638297872301</v>
      </c>
      <c r="L7" s="79">
        <v>1.7</v>
      </c>
      <c r="M7" s="79">
        <v>1.7646785529426099</v>
      </c>
      <c r="N7" s="17"/>
    </row>
    <row r="8" spans="2:14" ht="12.75" customHeight="1" x14ac:dyDescent="0.2">
      <c r="J8" s="100">
        <v>36632</v>
      </c>
      <c r="K8" s="79"/>
      <c r="L8" s="79"/>
      <c r="M8" s="79"/>
      <c r="N8" s="17"/>
    </row>
    <row r="9" spans="2:14" ht="12.75" customHeight="1" x14ac:dyDescent="0.2">
      <c r="J9" s="100">
        <v>36723</v>
      </c>
      <c r="K9" s="79"/>
      <c r="L9" s="79"/>
      <c r="M9" s="79"/>
      <c r="N9" s="17"/>
    </row>
    <row r="10" spans="2:14" ht="12.75" customHeight="1" x14ac:dyDescent="0.2">
      <c r="J10" s="100">
        <v>36815</v>
      </c>
      <c r="K10" s="79"/>
      <c r="L10" s="79"/>
      <c r="M10" s="79"/>
      <c r="N10" s="17"/>
    </row>
    <row r="11" spans="2:14" ht="12.75" customHeight="1" x14ac:dyDescent="0.2">
      <c r="J11" s="100">
        <v>36907</v>
      </c>
      <c r="K11" s="79">
        <v>1.80553191489362</v>
      </c>
      <c r="L11" s="79">
        <v>1.8</v>
      </c>
      <c r="M11" s="79">
        <v>1.82023255813954</v>
      </c>
      <c r="N11" s="17"/>
    </row>
    <row r="12" spans="2:14" ht="12.75" customHeight="1" x14ac:dyDescent="0.2">
      <c r="J12" s="100">
        <v>36997</v>
      </c>
      <c r="K12" s="79">
        <v>1.804</v>
      </c>
      <c r="L12" s="79">
        <v>1.8</v>
      </c>
      <c r="M12" s="79">
        <v>1.7817329268292701</v>
      </c>
      <c r="N12" s="17"/>
    </row>
    <row r="13" spans="2:14" ht="12.75" customHeight="1" x14ac:dyDescent="0.2">
      <c r="J13" s="100">
        <v>37088</v>
      </c>
      <c r="K13" s="79">
        <v>1.8132352941176499</v>
      </c>
      <c r="L13" s="79">
        <v>1.8</v>
      </c>
      <c r="M13" s="79">
        <v>1.80331666666667</v>
      </c>
      <c r="N13" s="17"/>
    </row>
    <row r="14" spans="2:14" ht="12.75" customHeight="1" x14ac:dyDescent="0.2">
      <c r="J14" s="100">
        <v>37180</v>
      </c>
      <c r="K14" s="79">
        <v>1.82375</v>
      </c>
      <c r="L14" s="79">
        <v>1.8</v>
      </c>
      <c r="M14" s="79">
        <v>1.8423428571380001</v>
      </c>
      <c r="N14" s="17"/>
    </row>
    <row r="15" spans="2:14" ht="12.75" customHeight="1" x14ac:dyDescent="0.2">
      <c r="J15" s="100">
        <v>37272</v>
      </c>
      <c r="K15" s="79">
        <v>1.85357142857143</v>
      </c>
      <c r="L15" s="79">
        <v>1.9</v>
      </c>
      <c r="M15" s="79">
        <v>1.83496951347457</v>
      </c>
      <c r="N15" s="17"/>
    </row>
    <row r="16" spans="2:14" ht="12.75" customHeight="1" x14ac:dyDescent="0.2">
      <c r="J16" s="100">
        <v>37362</v>
      </c>
      <c r="K16" s="79">
        <v>1.8559523809523799</v>
      </c>
      <c r="L16" s="79">
        <v>1.8</v>
      </c>
      <c r="M16" s="79">
        <v>1.88217567567568</v>
      </c>
      <c r="N16" s="17"/>
    </row>
    <row r="17" spans="10:14" ht="12.75" customHeight="1" x14ac:dyDescent="0.2">
      <c r="J17" s="100">
        <v>37453</v>
      </c>
      <c r="K17" s="79">
        <v>1.85119047619048</v>
      </c>
      <c r="L17" s="79">
        <v>1.8</v>
      </c>
      <c r="M17" s="79">
        <v>1.82111372160973</v>
      </c>
      <c r="N17" s="17"/>
    </row>
    <row r="18" spans="10:14" ht="12.75" customHeight="1" x14ac:dyDescent="0.2">
      <c r="J18" s="100">
        <v>37545</v>
      </c>
      <c r="K18" s="79">
        <v>1.85326086956522</v>
      </c>
      <c r="L18" s="79">
        <v>1.8</v>
      </c>
      <c r="M18" s="79">
        <v>1.8337513718331699</v>
      </c>
      <c r="N18" s="17"/>
    </row>
    <row r="19" spans="10:14" ht="12.75" customHeight="1" x14ac:dyDescent="0.2">
      <c r="J19" s="100">
        <v>37637</v>
      </c>
      <c r="K19" s="79">
        <v>1.9</v>
      </c>
      <c r="L19" s="79">
        <v>1.9</v>
      </c>
      <c r="M19" s="79">
        <v>1.87108500534654</v>
      </c>
      <c r="N19" s="17"/>
    </row>
    <row r="20" spans="10:14" ht="12.75" customHeight="1" x14ac:dyDescent="0.2">
      <c r="J20" s="100">
        <v>37727</v>
      </c>
      <c r="K20" s="79">
        <v>1.8825000000000001</v>
      </c>
      <c r="L20" s="79">
        <v>1.9</v>
      </c>
      <c r="M20" s="79">
        <v>1.84591176470588</v>
      </c>
      <c r="N20" s="17"/>
    </row>
    <row r="21" spans="10:14" ht="12.75" customHeight="1" x14ac:dyDescent="0.2">
      <c r="J21" s="100">
        <v>37818</v>
      </c>
      <c r="K21" s="79">
        <v>1.8825000000000001</v>
      </c>
      <c r="L21" s="79">
        <v>1.8</v>
      </c>
      <c r="M21" s="79">
        <v>1.86161565921189</v>
      </c>
      <c r="N21" s="17"/>
    </row>
    <row r="22" spans="10:14" ht="12.75" customHeight="1" x14ac:dyDescent="0.2">
      <c r="J22" s="100">
        <v>37910</v>
      </c>
      <c r="K22" s="79">
        <v>1.9372093023255801</v>
      </c>
      <c r="L22" s="79">
        <v>1.9</v>
      </c>
      <c r="M22" s="79">
        <v>1.93447718490889</v>
      </c>
      <c r="N22" s="17"/>
    </row>
    <row r="23" spans="10:14" ht="12.75" customHeight="1" x14ac:dyDescent="0.2">
      <c r="J23" s="100">
        <v>38002</v>
      </c>
      <c r="K23" s="79">
        <v>1.91976744186047</v>
      </c>
      <c r="L23" s="79">
        <v>1.9</v>
      </c>
      <c r="M23" s="79">
        <v>1.83388888889694</v>
      </c>
      <c r="N23" s="17"/>
    </row>
    <row r="24" spans="10:14" ht="12.75" customHeight="1" x14ac:dyDescent="0.2">
      <c r="J24" s="100">
        <v>38093</v>
      </c>
      <c r="K24" s="79">
        <v>1.9127659574468101</v>
      </c>
      <c r="L24" s="79">
        <v>1.9</v>
      </c>
      <c r="M24" s="79">
        <v>1.8415287750953699</v>
      </c>
      <c r="N24" s="17"/>
    </row>
    <row r="25" spans="10:14" ht="12.75" customHeight="1" x14ac:dyDescent="0.2">
      <c r="J25" s="100">
        <v>38184</v>
      </c>
      <c r="K25" s="79">
        <v>1.9195652173913</v>
      </c>
      <c r="L25" s="79">
        <v>1.9</v>
      </c>
      <c r="M25" s="79">
        <v>1.9033125</v>
      </c>
      <c r="N25" s="17"/>
    </row>
    <row r="26" spans="10:14" ht="12.75" customHeight="1" x14ac:dyDescent="0.2">
      <c r="J26" s="100">
        <v>38276</v>
      </c>
      <c r="K26" s="79">
        <v>1.89239130434783</v>
      </c>
      <c r="L26" s="79">
        <v>1.9</v>
      </c>
      <c r="M26" s="79">
        <v>1.88266595381684</v>
      </c>
      <c r="N26" s="17"/>
    </row>
    <row r="27" spans="10:14" ht="12.75" customHeight="1" x14ac:dyDescent="0.2">
      <c r="J27" s="100">
        <v>38368</v>
      </c>
      <c r="K27" s="79">
        <v>1.89905652173913</v>
      </c>
      <c r="L27" s="79">
        <v>1.9</v>
      </c>
      <c r="M27" s="79">
        <v>1.8586920018797599</v>
      </c>
      <c r="N27" s="17"/>
    </row>
    <row r="28" spans="10:14" ht="12.75" customHeight="1" x14ac:dyDescent="0.2">
      <c r="J28" s="100">
        <v>38458</v>
      </c>
      <c r="K28" s="79">
        <v>1.8868717391304299</v>
      </c>
      <c r="L28" s="79">
        <v>1.9</v>
      </c>
      <c r="M28" s="79">
        <v>1.84964760032359</v>
      </c>
      <c r="N28" s="17"/>
    </row>
    <row r="29" spans="10:14" ht="12.75" customHeight="1" x14ac:dyDescent="0.2">
      <c r="J29" s="100">
        <v>38549</v>
      </c>
      <c r="K29" s="79">
        <v>1.94081081081081</v>
      </c>
      <c r="L29" s="79">
        <v>1.9</v>
      </c>
      <c r="M29" s="79">
        <v>1.8869516900693499</v>
      </c>
      <c r="N29" s="17"/>
    </row>
    <row r="30" spans="10:14" ht="12.75" customHeight="1" x14ac:dyDescent="0.2">
      <c r="J30" s="100">
        <v>38641</v>
      </c>
      <c r="K30" s="79">
        <v>1.88255813953488</v>
      </c>
      <c r="L30" s="79">
        <v>1.9</v>
      </c>
      <c r="M30" s="79">
        <v>1.88611111111111</v>
      </c>
      <c r="N30" s="17"/>
    </row>
    <row r="31" spans="10:14" ht="12.75" customHeight="1" x14ac:dyDescent="0.2">
      <c r="J31" s="100">
        <v>38733</v>
      </c>
      <c r="K31" s="79">
        <v>1.9</v>
      </c>
      <c r="L31" s="79">
        <v>1.9</v>
      </c>
      <c r="M31" s="79">
        <v>1.9020718457692101</v>
      </c>
      <c r="N31" s="17"/>
    </row>
    <row r="32" spans="10:14" ht="12.75" customHeight="1" x14ac:dyDescent="0.2">
      <c r="J32" s="100">
        <v>38823</v>
      </c>
      <c r="K32" s="79">
        <v>1.90583617021277</v>
      </c>
      <c r="L32" s="79">
        <v>1.9</v>
      </c>
      <c r="M32" s="79">
        <v>1.9187726216541801</v>
      </c>
      <c r="N32" s="17"/>
    </row>
    <row r="33" spans="10:14" ht="12.75" customHeight="1" x14ac:dyDescent="0.2">
      <c r="J33" s="100">
        <v>38914</v>
      </c>
      <c r="K33" s="79">
        <v>1.9168421052631599</v>
      </c>
      <c r="L33" s="79">
        <v>1.9</v>
      </c>
      <c r="M33" s="79">
        <v>1.89535332014103</v>
      </c>
      <c r="N33" s="17"/>
    </row>
    <row r="34" spans="10:14" ht="12.75" customHeight="1" x14ac:dyDescent="0.2">
      <c r="J34" s="100">
        <v>39006</v>
      </c>
      <c r="K34" s="79">
        <v>1.9191489361702101</v>
      </c>
      <c r="L34" s="79">
        <v>1.9</v>
      </c>
      <c r="M34" s="79">
        <v>1.9036931684770499</v>
      </c>
      <c r="N34" s="17"/>
    </row>
    <row r="35" spans="10:14" ht="12.75" customHeight="1" x14ac:dyDescent="0.2">
      <c r="J35" s="100">
        <v>39098</v>
      </c>
      <c r="K35" s="79">
        <v>1.9147058823529399</v>
      </c>
      <c r="L35" s="79">
        <v>1.9</v>
      </c>
      <c r="M35" s="79">
        <v>1.90335757967049</v>
      </c>
      <c r="N35" s="17"/>
    </row>
    <row r="36" spans="10:14" ht="12.75" customHeight="1" x14ac:dyDescent="0.2">
      <c r="J36" s="100">
        <v>39188</v>
      </c>
      <c r="K36" s="79">
        <v>1.92205882352941</v>
      </c>
      <c r="L36" s="79">
        <v>1.9</v>
      </c>
      <c r="M36" s="79">
        <v>1.9125250085763501</v>
      </c>
      <c r="N36" s="17"/>
    </row>
    <row r="37" spans="10:14" ht="12.75" customHeight="1" x14ac:dyDescent="0.2">
      <c r="J37" s="100">
        <v>39279</v>
      </c>
      <c r="K37" s="79">
        <v>1.95227272727273</v>
      </c>
      <c r="L37" s="79">
        <v>2</v>
      </c>
      <c r="M37" s="79">
        <v>1.90742153897467</v>
      </c>
      <c r="N37" s="17"/>
    </row>
    <row r="38" spans="10:14" ht="12.75" customHeight="1" x14ac:dyDescent="0.2">
      <c r="J38" s="100">
        <v>39371</v>
      </c>
      <c r="K38" s="79">
        <v>1.93260869565217</v>
      </c>
      <c r="L38" s="79">
        <v>2</v>
      </c>
      <c r="M38" s="79">
        <v>1.9360173180278999</v>
      </c>
      <c r="N38" s="17"/>
    </row>
    <row r="39" spans="10:14" ht="12.75" customHeight="1" x14ac:dyDescent="0.2">
      <c r="J39" s="100">
        <v>39463</v>
      </c>
      <c r="K39" s="79">
        <v>1.95</v>
      </c>
      <c r="L39" s="79">
        <v>2</v>
      </c>
      <c r="M39" s="79">
        <v>1.9435540540540499</v>
      </c>
      <c r="N39" s="17"/>
    </row>
    <row r="40" spans="10:14" ht="12.75" customHeight="1" x14ac:dyDescent="0.2">
      <c r="J40" s="100">
        <v>39554</v>
      </c>
      <c r="K40" s="79">
        <v>1.9468085106383</v>
      </c>
      <c r="L40" s="79">
        <v>2</v>
      </c>
      <c r="M40" s="79">
        <v>1.9618668495498199</v>
      </c>
      <c r="N40" s="17"/>
    </row>
    <row r="41" spans="10:14" ht="12.75" customHeight="1" x14ac:dyDescent="0.2">
      <c r="J41" s="100">
        <v>39645</v>
      </c>
      <c r="K41" s="79">
        <v>2.02551020408163</v>
      </c>
      <c r="L41" s="79">
        <v>2</v>
      </c>
      <c r="M41" s="79">
        <v>2.0506071307709601</v>
      </c>
      <c r="N41" s="17"/>
    </row>
    <row r="42" spans="10:14" ht="12.75" customHeight="1" x14ac:dyDescent="0.2">
      <c r="J42" s="100">
        <v>39737</v>
      </c>
      <c r="K42" s="79">
        <v>1.98668</v>
      </c>
      <c r="L42" s="79">
        <v>2</v>
      </c>
      <c r="M42" s="79">
        <v>2.02407565156969</v>
      </c>
      <c r="N42" s="17"/>
    </row>
    <row r="43" spans="10:14" ht="12.75" customHeight="1" x14ac:dyDescent="0.2">
      <c r="J43" s="100">
        <v>39829</v>
      </c>
      <c r="K43" s="79">
        <v>1.940625</v>
      </c>
      <c r="L43" s="79">
        <v>2</v>
      </c>
      <c r="M43" s="79">
        <v>1.9305759205967401</v>
      </c>
      <c r="N43" s="17"/>
    </row>
    <row r="44" spans="10:14" ht="12.75" customHeight="1" x14ac:dyDescent="0.2">
      <c r="J44" s="100">
        <v>39919</v>
      </c>
      <c r="K44" s="79">
        <v>1.9334487804878</v>
      </c>
      <c r="L44" s="79">
        <v>2</v>
      </c>
      <c r="M44" s="79">
        <v>1.9251346071444499</v>
      </c>
      <c r="N44" s="17"/>
    </row>
    <row r="45" spans="10:14" ht="12.75" customHeight="1" x14ac:dyDescent="0.2">
      <c r="J45" s="100">
        <v>40010</v>
      </c>
      <c r="K45" s="79">
        <v>1.98</v>
      </c>
      <c r="L45" s="79">
        <v>2</v>
      </c>
      <c r="M45" s="79">
        <v>1.93194117647059</v>
      </c>
      <c r="N45" s="17"/>
    </row>
    <row r="46" spans="10:14" ht="12.75" customHeight="1" x14ac:dyDescent="0.2">
      <c r="J46" s="100">
        <v>40102</v>
      </c>
      <c r="K46" s="79">
        <v>1.91879591836735</v>
      </c>
      <c r="L46" s="79">
        <v>2</v>
      </c>
      <c r="M46" s="79">
        <v>1.86821829268293</v>
      </c>
      <c r="N46" s="17"/>
    </row>
    <row r="47" spans="10:14" ht="12.75" customHeight="1" x14ac:dyDescent="0.2">
      <c r="J47" s="100">
        <v>40194</v>
      </c>
      <c r="K47" s="79">
        <v>1.9078313725490199</v>
      </c>
      <c r="L47" s="79">
        <v>1.9</v>
      </c>
      <c r="M47" s="79">
        <v>1.8415226190476199</v>
      </c>
      <c r="N47" s="17"/>
    </row>
    <row r="48" spans="10:14" ht="12.75" customHeight="1" x14ac:dyDescent="0.2">
      <c r="J48" s="100">
        <v>40284</v>
      </c>
      <c r="K48" s="79">
        <v>1.9071056368888899</v>
      </c>
      <c r="L48" s="79">
        <v>1.9</v>
      </c>
      <c r="M48" s="79">
        <v>1.83727631578947</v>
      </c>
      <c r="N48" s="17"/>
    </row>
    <row r="49" spans="10:14" ht="12.75" customHeight="1" x14ac:dyDescent="0.2">
      <c r="J49" s="100">
        <v>40375</v>
      </c>
      <c r="K49" s="79">
        <v>1.95381511627907</v>
      </c>
      <c r="L49" s="79">
        <v>1.9</v>
      </c>
      <c r="M49" s="79">
        <v>1.85489594594595</v>
      </c>
      <c r="N49" s="17"/>
    </row>
    <row r="50" spans="10:14" ht="12.75" customHeight="1" x14ac:dyDescent="0.2">
      <c r="J50" s="100">
        <v>40467</v>
      </c>
      <c r="K50" s="79">
        <v>1.8976349479166701</v>
      </c>
      <c r="L50" s="79">
        <v>1.9</v>
      </c>
      <c r="M50" s="79">
        <v>1.84627304979744</v>
      </c>
      <c r="N50" s="17"/>
    </row>
    <row r="51" spans="10:14" ht="12.75" customHeight="1" x14ac:dyDescent="0.2">
      <c r="J51" s="100">
        <v>40559</v>
      </c>
      <c r="K51" s="79">
        <v>1.95</v>
      </c>
      <c r="L51" s="79">
        <v>2</v>
      </c>
      <c r="M51" s="79">
        <v>1.90666828773062</v>
      </c>
      <c r="N51" s="17"/>
    </row>
    <row r="52" spans="10:14" ht="12.75" customHeight="1" x14ac:dyDescent="0.2">
      <c r="J52" s="100">
        <v>40649</v>
      </c>
      <c r="K52" s="79">
        <v>1.9632892623270799</v>
      </c>
      <c r="L52" s="79">
        <v>2</v>
      </c>
      <c r="M52" s="79">
        <v>1.9283540962464001</v>
      </c>
      <c r="N52" s="17"/>
    </row>
    <row r="53" spans="10:14" ht="12.75" customHeight="1" x14ac:dyDescent="0.2">
      <c r="J53" s="100">
        <v>40740</v>
      </c>
      <c r="K53" s="79">
        <v>2.0067458164538499</v>
      </c>
      <c r="L53" s="79">
        <v>2</v>
      </c>
      <c r="M53" s="79">
        <v>1.9564094641582801</v>
      </c>
      <c r="N53" s="17"/>
    </row>
    <row r="54" spans="10:14" ht="12.75" customHeight="1" x14ac:dyDescent="0.2">
      <c r="J54" s="100">
        <v>40832</v>
      </c>
      <c r="K54" s="79">
        <v>2.0086294444450998</v>
      </c>
      <c r="L54" s="79">
        <v>2</v>
      </c>
      <c r="M54" s="79">
        <v>1.9220838623391701</v>
      </c>
      <c r="N54" s="17"/>
    </row>
    <row r="55" spans="10:14" ht="12.75" customHeight="1" x14ac:dyDescent="0.2">
      <c r="J55" s="100">
        <v>40924</v>
      </c>
      <c r="K55" s="79">
        <v>1.9793593976456501</v>
      </c>
      <c r="L55" s="79">
        <v>2</v>
      </c>
      <c r="M55" s="79">
        <v>1.86966598396205</v>
      </c>
      <c r="N55" s="17"/>
    </row>
    <row r="56" spans="10:14" ht="12.75" customHeight="1" x14ac:dyDescent="0.2">
      <c r="J56" s="100">
        <v>41015</v>
      </c>
      <c r="K56" s="79">
        <v>1.98728242044348</v>
      </c>
      <c r="L56" s="79">
        <v>2</v>
      </c>
      <c r="M56" s="79">
        <v>1.9086953139909</v>
      </c>
      <c r="N56" s="17"/>
    </row>
    <row r="57" spans="10:14" ht="12.75" customHeight="1" x14ac:dyDescent="0.2">
      <c r="J57" s="100">
        <v>41106</v>
      </c>
      <c r="K57" s="79">
        <v>2.0226082675447401</v>
      </c>
      <c r="L57" s="79">
        <v>2</v>
      </c>
      <c r="M57" s="79">
        <v>1.9514550740459</v>
      </c>
      <c r="N57" s="17"/>
    </row>
    <row r="58" spans="10:14" ht="12.75" customHeight="1" x14ac:dyDescent="0.2">
      <c r="J58" s="100">
        <v>41198</v>
      </c>
      <c r="K58" s="79">
        <v>1.97826628472292</v>
      </c>
      <c r="L58" s="79">
        <v>2</v>
      </c>
      <c r="M58" s="79">
        <v>1.9493334829614599</v>
      </c>
      <c r="N58" s="17"/>
    </row>
    <row r="59" spans="10:14" ht="12.75" customHeight="1" x14ac:dyDescent="0.2">
      <c r="J59" s="100">
        <v>41290</v>
      </c>
      <c r="K59" s="79">
        <v>1.98469436170213</v>
      </c>
      <c r="L59" s="79">
        <v>2</v>
      </c>
      <c r="M59" s="79">
        <v>1.93700574029448</v>
      </c>
      <c r="N59" s="17"/>
    </row>
    <row r="60" spans="10:14" ht="12.75" customHeight="1" x14ac:dyDescent="0.2">
      <c r="J60" s="100">
        <v>41380</v>
      </c>
      <c r="K60" s="79">
        <v>1.9704720539795499</v>
      </c>
      <c r="L60" s="79">
        <v>2</v>
      </c>
      <c r="M60" s="79">
        <v>1.9411563092914501</v>
      </c>
      <c r="N60" s="17"/>
    </row>
    <row r="61" spans="10:14" ht="12.75" customHeight="1" x14ac:dyDescent="0.2">
      <c r="J61" s="100">
        <v>41471</v>
      </c>
      <c r="K61" s="79">
        <v>1.951517875</v>
      </c>
      <c r="L61" s="79">
        <v>1.9</v>
      </c>
      <c r="M61" s="79">
        <v>1.8901473336911501</v>
      </c>
      <c r="N61" s="17"/>
    </row>
    <row r="62" spans="10:14" ht="12.75" customHeight="1" x14ac:dyDescent="0.2">
      <c r="J62" s="100">
        <v>41563</v>
      </c>
      <c r="K62" s="79">
        <v>1.9310465116279101</v>
      </c>
      <c r="L62" s="79">
        <v>2</v>
      </c>
      <c r="M62" s="79">
        <v>1.8404309719788801</v>
      </c>
      <c r="N62" s="17"/>
    </row>
    <row r="63" spans="10:14" ht="12.75" customHeight="1" x14ac:dyDescent="0.2">
      <c r="J63" s="100">
        <v>41655</v>
      </c>
      <c r="K63" s="79">
        <v>1.8654815340909101</v>
      </c>
      <c r="L63" s="79">
        <v>1.9</v>
      </c>
      <c r="M63" s="79">
        <v>1.8067763205224301</v>
      </c>
      <c r="N63" s="17"/>
    </row>
    <row r="64" spans="10:14" ht="12.75" customHeight="1" x14ac:dyDescent="0.2">
      <c r="J64" s="100">
        <v>41745</v>
      </c>
      <c r="K64" s="79">
        <v>1.8483068181818201</v>
      </c>
      <c r="L64" s="79">
        <v>1.9</v>
      </c>
      <c r="M64" s="79">
        <v>1.7759374086700499</v>
      </c>
      <c r="N64" s="17"/>
    </row>
    <row r="65" spans="10:14" ht="12.75" customHeight="1" x14ac:dyDescent="0.2">
      <c r="J65" s="100">
        <v>41836</v>
      </c>
      <c r="K65" s="79">
        <v>1.85886383752245</v>
      </c>
      <c r="L65" s="79">
        <v>1.9</v>
      </c>
      <c r="M65" s="79">
        <v>1.76729019202765</v>
      </c>
      <c r="N65" s="17"/>
    </row>
    <row r="66" spans="10:14" ht="12.75" customHeight="1" x14ac:dyDescent="0.2">
      <c r="J66" s="100">
        <v>41928</v>
      </c>
      <c r="K66" s="79">
        <v>1.80116069210204</v>
      </c>
      <c r="L66" s="79">
        <v>1.8</v>
      </c>
      <c r="M66" s="79">
        <v>1.709034838947</v>
      </c>
      <c r="N66" s="17"/>
    </row>
    <row r="67" spans="10:14" ht="12.75" customHeight="1" x14ac:dyDescent="0.2">
      <c r="J67" s="100">
        <v>42020</v>
      </c>
      <c r="K67" s="79">
        <v>1.77023958333333</v>
      </c>
      <c r="L67" s="79">
        <v>1.8</v>
      </c>
      <c r="M67" s="79">
        <v>1.689924685117</v>
      </c>
      <c r="N67" s="17"/>
    </row>
    <row r="68" spans="10:14" ht="12.75" customHeight="1" x14ac:dyDescent="0.2">
      <c r="J68" s="100">
        <v>42110</v>
      </c>
      <c r="K68" s="79">
        <v>1.83670666666667</v>
      </c>
      <c r="L68" s="79">
        <v>1.85</v>
      </c>
      <c r="M68" s="79">
        <v>1.74976041465316</v>
      </c>
      <c r="N68" s="17"/>
    </row>
    <row r="69" spans="10:14" ht="12.75" customHeight="1" x14ac:dyDescent="0.2">
      <c r="J69" s="100">
        <v>42201</v>
      </c>
      <c r="K69" s="79">
        <v>1.8567875</v>
      </c>
      <c r="L69" s="79">
        <v>1.9</v>
      </c>
      <c r="M69" s="79">
        <v>1.72273803921536</v>
      </c>
      <c r="N69" s="17"/>
    </row>
    <row r="70" spans="10:14" ht="12.75" customHeight="1" x14ac:dyDescent="0.2">
      <c r="J70" s="100">
        <v>42293</v>
      </c>
      <c r="K70" s="79">
        <v>1.8625340909090899</v>
      </c>
      <c r="L70" s="79">
        <v>1.9</v>
      </c>
      <c r="M70" s="79">
        <v>1.73539189189189</v>
      </c>
      <c r="N70" s="17"/>
    </row>
    <row r="71" spans="10:14" ht="12.75" customHeight="1" x14ac:dyDescent="0.2">
      <c r="J71" s="100">
        <v>42385</v>
      </c>
      <c r="K71" s="79">
        <v>1.80152222222222</v>
      </c>
      <c r="L71" s="79">
        <v>1.85</v>
      </c>
      <c r="M71" s="79">
        <v>1.64540904844043</v>
      </c>
      <c r="N71" s="17"/>
    </row>
    <row r="72" spans="10:14" ht="12.75" customHeight="1" x14ac:dyDescent="0.2">
      <c r="J72" s="100">
        <v>42476</v>
      </c>
      <c r="K72" s="79">
        <v>1.8149625</v>
      </c>
      <c r="L72" s="79">
        <v>1.8</v>
      </c>
      <c r="M72" s="79">
        <v>1.6899428571428601</v>
      </c>
      <c r="N72" s="17"/>
    </row>
    <row r="73" spans="10:14" ht="12.75" customHeight="1" x14ac:dyDescent="0.2">
      <c r="J73" s="100">
        <v>42567</v>
      </c>
      <c r="K73" s="79">
        <v>1.7986961141540501</v>
      </c>
      <c r="L73" s="79">
        <v>1.8</v>
      </c>
      <c r="M73" s="79">
        <v>1.6775708328561001</v>
      </c>
      <c r="N73" s="17"/>
    </row>
    <row r="74" spans="10:14" ht="12.75" customHeight="1" x14ac:dyDescent="0.2">
      <c r="J74" s="100">
        <v>42659</v>
      </c>
      <c r="K74" s="79">
        <v>1.8250078059058801</v>
      </c>
      <c r="L74" s="79">
        <v>1.8</v>
      </c>
      <c r="M74" s="79">
        <v>1.6940522782890901</v>
      </c>
      <c r="N74" s="17"/>
    </row>
    <row r="75" spans="10:14" ht="12.75" customHeight="1" x14ac:dyDescent="0.2">
      <c r="J75" s="100">
        <v>42751</v>
      </c>
      <c r="K75" s="79">
        <v>1.82196099769302</v>
      </c>
      <c r="L75" s="79">
        <v>1.8</v>
      </c>
      <c r="M75" s="79">
        <v>1.680593505467</v>
      </c>
      <c r="N75" s="17"/>
    </row>
    <row r="76" spans="10:14" ht="12.75" customHeight="1" x14ac:dyDescent="0.2">
      <c r="J76" s="100">
        <v>42841</v>
      </c>
      <c r="K76" s="79">
        <v>1.800547741715</v>
      </c>
      <c r="L76" s="79">
        <v>1.8</v>
      </c>
      <c r="M76" s="79">
        <v>1.6986820040522399</v>
      </c>
      <c r="N76" s="17"/>
    </row>
    <row r="77" spans="10:14" ht="12.75" customHeight="1" x14ac:dyDescent="0.2">
      <c r="J77" s="100">
        <v>42932</v>
      </c>
      <c r="K77" s="79">
        <v>1.8335099801214301</v>
      </c>
      <c r="L77" s="79">
        <v>1.9</v>
      </c>
      <c r="M77" s="79">
        <v>1.72735593157421</v>
      </c>
      <c r="N77" s="17"/>
    </row>
    <row r="78" spans="10:14" ht="12.75" customHeight="1" x14ac:dyDescent="0.2">
      <c r="J78" s="100">
        <v>43024</v>
      </c>
      <c r="K78" s="79">
        <v>1.88053609426279</v>
      </c>
      <c r="L78" s="79">
        <v>1.9</v>
      </c>
      <c r="M78" s="79">
        <v>1.7594056236901801</v>
      </c>
      <c r="N78" s="17"/>
    </row>
    <row r="79" spans="10:14" ht="12.75" customHeight="1" x14ac:dyDescent="0.2">
      <c r="J79" s="100">
        <v>43116</v>
      </c>
      <c r="K79" s="79">
        <v>1.85483461087333</v>
      </c>
      <c r="L79" s="79">
        <v>1.8</v>
      </c>
      <c r="M79" s="79">
        <v>1.7822589974187599</v>
      </c>
      <c r="N79" s="17"/>
    </row>
    <row r="80" spans="10:14" ht="12.75" customHeight="1" x14ac:dyDescent="0.2">
      <c r="J80" s="100">
        <v>43206</v>
      </c>
      <c r="K80" s="79">
        <v>1.8718133084488899</v>
      </c>
      <c r="L80" s="79">
        <v>1.9</v>
      </c>
      <c r="M80" s="79">
        <v>1.7772887450694299</v>
      </c>
      <c r="N80" s="17"/>
    </row>
    <row r="81" spans="9:14" ht="12.75" customHeight="1" x14ac:dyDescent="0.2">
      <c r="J81" s="100">
        <v>43297</v>
      </c>
      <c r="K81" s="79">
        <v>1.8783349174424999</v>
      </c>
      <c r="L81" s="79">
        <v>1.9</v>
      </c>
      <c r="M81" s="79">
        <v>1.7925234092731399</v>
      </c>
      <c r="N81" s="17"/>
    </row>
    <row r="82" spans="9:14" ht="12.75" customHeight="1" x14ac:dyDescent="0.2">
      <c r="J82" s="100">
        <v>43389</v>
      </c>
      <c r="K82" s="79">
        <v>1.8814473575153901</v>
      </c>
      <c r="L82" s="79">
        <v>1.9</v>
      </c>
      <c r="M82" s="79">
        <v>1.79798119820841</v>
      </c>
      <c r="N82" s="17"/>
    </row>
    <row r="83" spans="9:14" ht="12.75" customHeight="1" x14ac:dyDescent="0.2">
      <c r="J83" s="100">
        <v>43481</v>
      </c>
      <c r="K83" s="79">
        <v>1.81945055796364</v>
      </c>
      <c r="L83" s="79">
        <v>1.8</v>
      </c>
      <c r="M83" s="79">
        <v>1.73988011252291</v>
      </c>
      <c r="N83" s="9"/>
    </row>
    <row r="84" spans="9:14" ht="12.75" customHeight="1" x14ac:dyDescent="0.2">
      <c r="J84" s="100">
        <v>43571</v>
      </c>
      <c r="K84" s="79">
        <v>1.79485590425814</v>
      </c>
      <c r="L84" s="79">
        <v>1.8</v>
      </c>
      <c r="M84" s="79">
        <v>1.71674865876086</v>
      </c>
      <c r="N84" s="9"/>
    </row>
    <row r="85" spans="9:14" ht="12.75" customHeight="1" x14ac:dyDescent="0.2">
      <c r="J85" s="100">
        <v>43662</v>
      </c>
      <c r="K85" s="79">
        <v>1.7368376637540499</v>
      </c>
      <c r="L85" s="79">
        <v>1.7373525000000001</v>
      </c>
      <c r="M85" s="79">
        <v>1.62300900124252</v>
      </c>
      <c r="N85" s="9"/>
    </row>
    <row r="86" spans="9:14" ht="12.75" customHeight="1" x14ac:dyDescent="0.2">
      <c r="J86" s="100">
        <v>43754</v>
      </c>
      <c r="K86" s="79">
        <v>1.6705378656000001</v>
      </c>
      <c r="L86" s="79">
        <v>1.7</v>
      </c>
      <c r="M86" s="79">
        <v>1.5947222134972801</v>
      </c>
      <c r="N86" s="9"/>
    </row>
    <row r="87" spans="9:14" ht="12.75" customHeight="1" x14ac:dyDescent="0.2">
      <c r="I87" s="88"/>
      <c r="J87" s="100">
        <v>43846</v>
      </c>
      <c r="K87" s="79">
        <v>1.65692576730909</v>
      </c>
      <c r="L87" s="79">
        <v>1.7</v>
      </c>
      <c r="M87" s="79">
        <v>1.5691517094702101</v>
      </c>
    </row>
    <row r="88" spans="9:14" ht="12.75" customHeight="1" x14ac:dyDescent="0.2">
      <c r="I88" s="88"/>
      <c r="J88" s="100">
        <v>43937</v>
      </c>
      <c r="K88" s="79">
        <v>1.6687773468315801</v>
      </c>
      <c r="L88" s="79">
        <v>1.65</v>
      </c>
      <c r="M88" s="79">
        <v>1.5532265155028999</v>
      </c>
    </row>
    <row r="89" spans="9:14" ht="12.75" customHeight="1" x14ac:dyDescent="0.2">
      <c r="I89" s="88"/>
      <c r="J89" s="100">
        <v>44028</v>
      </c>
      <c r="K89" s="79">
        <v>1.6476113411809501</v>
      </c>
      <c r="L89" s="79">
        <v>1.65</v>
      </c>
      <c r="M89" s="79">
        <v>1.5564394324100299</v>
      </c>
    </row>
    <row r="90" spans="9:14" ht="12.75" customHeight="1" x14ac:dyDescent="0.2">
      <c r="I90" s="88"/>
      <c r="J90" s="100">
        <v>44120</v>
      </c>
      <c r="K90" s="79">
        <v>1.6561819345239099</v>
      </c>
      <c r="L90" s="79">
        <v>1.6</v>
      </c>
      <c r="M90" s="79">
        <v>1.55718545502212</v>
      </c>
    </row>
    <row r="91" spans="9:14" ht="12.75" customHeight="1" x14ac:dyDescent="0.2">
      <c r="I91" s="88"/>
      <c r="J91" s="100">
        <v>44212</v>
      </c>
      <c r="K91" s="79">
        <v>1.6891080483041701</v>
      </c>
      <c r="L91" s="79">
        <v>1.7</v>
      </c>
      <c r="M91" s="79">
        <v>1.5918795910541499</v>
      </c>
    </row>
    <row r="92" spans="9:14" ht="12.75" customHeight="1" x14ac:dyDescent="0.2">
      <c r="I92" s="88"/>
      <c r="J92" s="100">
        <v>44302</v>
      </c>
      <c r="K92" s="79">
        <v>1.68420752878444</v>
      </c>
      <c r="L92" s="79">
        <v>1.6541300860999999</v>
      </c>
      <c r="M92" s="79">
        <v>1.6186957415690899</v>
      </c>
    </row>
    <row r="93" spans="9:14" ht="12.75" customHeight="1" x14ac:dyDescent="0.2">
      <c r="I93" s="88"/>
      <c r="J93" s="100">
        <v>44393</v>
      </c>
      <c r="K93" s="79">
        <v>1.8160363464974401</v>
      </c>
      <c r="L93" s="79">
        <v>1.8</v>
      </c>
      <c r="M93" s="79">
        <v>1.7459994627300901</v>
      </c>
    </row>
    <row r="94" spans="9:14" ht="12.75" customHeight="1" x14ac:dyDescent="0.2">
      <c r="I94" s="88"/>
      <c r="J94" s="100">
        <v>44485</v>
      </c>
      <c r="K94" s="79">
        <v>1.89861225</v>
      </c>
      <c r="L94" s="79">
        <v>1.8</v>
      </c>
      <c r="M94" s="79">
        <v>1.85831848108108</v>
      </c>
    </row>
    <row r="95" spans="9:14" ht="12.75" customHeight="1" x14ac:dyDescent="0.2">
      <c r="I95" s="88"/>
      <c r="J95" s="100">
        <v>44577</v>
      </c>
      <c r="K95" s="79">
        <v>1.9720151396679999</v>
      </c>
      <c r="L95" s="79">
        <v>1.9</v>
      </c>
      <c r="M95" s="79">
        <v>1.8698496102917399</v>
      </c>
    </row>
    <row r="96" spans="9:14" ht="12.75" customHeight="1" x14ac:dyDescent="0.2">
      <c r="I96" s="88"/>
      <c r="J96" s="100">
        <v>44667</v>
      </c>
      <c r="K96" s="79">
        <v>2.0519858107755602</v>
      </c>
      <c r="L96" s="79">
        <v>2</v>
      </c>
      <c r="M96" s="79">
        <v>2.02404458403874</v>
      </c>
    </row>
    <row r="97" spans="9:14" ht="12.75" customHeight="1" x14ac:dyDescent="0.2">
      <c r="I97" s="88"/>
      <c r="J97" s="100">
        <v>44758</v>
      </c>
      <c r="K97" s="79">
        <v>2.1523135435652199</v>
      </c>
      <c r="L97" s="79">
        <v>2</v>
      </c>
      <c r="M97" s="79">
        <v>2.1620760705148299</v>
      </c>
    </row>
    <row r="98" spans="9:14" ht="12.75" customHeight="1" x14ac:dyDescent="0.2">
      <c r="I98" s="88"/>
      <c r="J98" s="100">
        <v>44850</v>
      </c>
      <c r="K98" s="79">
        <v>2.1753589479545501</v>
      </c>
      <c r="L98" s="79">
        <v>2</v>
      </c>
      <c r="M98" s="79">
        <v>2.1797983986001999</v>
      </c>
    </row>
    <row r="99" spans="9:14" ht="12.75" customHeight="1" x14ac:dyDescent="0.2">
      <c r="I99" s="88"/>
      <c r="J99" s="100">
        <v>44942</v>
      </c>
      <c r="K99" s="79">
        <v>2.12252451590909</v>
      </c>
      <c r="L99" s="79">
        <v>2</v>
      </c>
      <c r="M99" s="79">
        <v>2.1267318290994499</v>
      </c>
    </row>
    <row r="100" spans="9:14" ht="12.75" customHeight="1" x14ac:dyDescent="0.2">
      <c r="I100" s="88"/>
      <c r="J100" s="100">
        <v>45032</v>
      </c>
      <c r="K100" s="79">
        <v>2.1269645740816299</v>
      </c>
      <c r="L100" s="79">
        <v>2</v>
      </c>
      <c r="M100" s="79">
        <v>2.1355263822802999</v>
      </c>
    </row>
    <row r="101" spans="9:14" ht="12.75" customHeight="1" x14ac:dyDescent="0.2">
      <c r="I101" s="88"/>
      <c r="J101" s="100">
        <v>45123</v>
      </c>
      <c r="K101" s="79">
        <v>2.1366080102438998</v>
      </c>
      <c r="L101" s="79">
        <v>2</v>
      </c>
      <c r="M101" s="79">
        <v>2.1425382601557499</v>
      </c>
    </row>
    <row r="102" spans="9:14" ht="12.75" customHeight="1" x14ac:dyDescent="0.2">
      <c r="I102" s="88"/>
      <c r="J102" s="100">
        <v>45215</v>
      </c>
      <c r="K102" s="79">
        <v>2.1364810670588201</v>
      </c>
      <c r="L102" s="79">
        <v>2</v>
      </c>
      <c r="M102" s="79">
        <v>2.1383509196359598</v>
      </c>
    </row>
    <row r="103" spans="9:14" ht="12.75" customHeight="1" x14ac:dyDescent="0.2">
      <c r="I103" s="88"/>
      <c r="J103" s="100">
        <v>45307</v>
      </c>
      <c r="K103" s="79">
        <v>2.0460791734693902</v>
      </c>
      <c r="L103" s="79">
        <v>2</v>
      </c>
      <c r="M103" s="79">
        <v>2.0509780398522399</v>
      </c>
    </row>
    <row r="104" spans="9:14" ht="12.75" customHeight="1" x14ac:dyDescent="0.2">
      <c r="I104" s="88"/>
      <c r="J104" s="100">
        <v>45398</v>
      </c>
      <c r="K104" s="79">
        <v>2.0417953005769198</v>
      </c>
      <c r="L104" s="79">
        <v>2</v>
      </c>
      <c r="M104" s="79">
        <v>2.0735275208802699</v>
      </c>
    </row>
    <row r="105" spans="9:14" ht="12.75" customHeight="1" x14ac:dyDescent="0.2">
      <c r="J105" s="100">
        <v>45489</v>
      </c>
      <c r="K105" s="79">
        <v>2.02097493652174</v>
      </c>
      <c r="L105" s="79">
        <v>2</v>
      </c>
      <c r="M105" s="79">
        <v>2.0252473316615101</v>
      </c>
    </row>
    <row r="106" spans="9:14" ht="12.75" customHeight="1" x14ac:dyDescent="0.2">
      <c r="J106" s="100">
        <v>45581</v>
      </c>
      <c r="K106" s="79">
        <v>2.0061215156521701</v>
      </c>
      <c r="L106" s="79">
        <v>2</v>
      </c>
      <c r="M106" s="79">
        <v>1.9927915234883999</v>
      </c>
    </row>
    <row r="107" spans="9:14" ht="12.75" customHeight="1" x14ac:dyDescent="0.2">
      <c r="J107" s="100">
        <v>45673</v>
      </c>
      <c r="K107" s="79">
        <v>1.99915437081633</v>
      </c>
      <c r="L107" s="79">
        <v>2</v>
      </c>
      <c r="M107" s="79">
        <v>1.98403245115039</v>
      </c>
    </row>
    <row r="108" spans="9:14" ht="12.75" customHeight="1" x14ac:dyDescent="0.2">
      <c r="J108" s="100">
        <v>45763</v>
      </c>
      <c r="K108" s="79">
        <v>2.0343564246511598</v>
      </c>
      <c r="L108" s="79">
        <v>2</v>
      </c>
      <c r="M108" s="79">
        <v>2.0533529516850701</v>
      </c>
    </row>
    <row r="109" spans="9:14" ht="12.75" customHeight="1" x14ac:dyDescent="0.2">
      <c r="J109" s="100">
        <v>45854</v>
      </c>
      <c r="K109" s="79">
        <v>2.0107694671428602</v>
      </c>
      <c r="L109" s="79">
        <v>2</v>
      </c>
      <c r="M109" s="79">
        <v>2.0264828288755501</v>
      </c>
      <c r="N109" s="88"/>
    </row>
    <row r="110" spans="9:14" ht="12.75" customHeight="1" x14ac:dyDescent="0.2">
      <c r="J110" s="100">
        <v>45946</v>
      </c>
      <c r="K110" s="79">
        <v>2.0231123432558098</v>
      </c>
      <c r="L110" s="79">
        <v>2</v>
      </c>
      <c r="M110" s="79">
        <v>2.0493695271736998</v>
      </c>
      <c r="N110" s="88"/>
    </row>
    <row r="111" spans="9:14" ht="12.75" customHeight="1" x14ac:dyDescent="0.2">
      <c r="J111" s="100">
        <v>46038</v>
      </c>
      <c r="K111" s="79">
        <v>2.0166385877083299</v>
      </c>
      <c r="L111" s="79">
        <v>2</v>
      </c>
      <c r="M111" s="79">
        <v>2.0248555216217001</v>
      </c>
      <c r="N111" s="88"/>
    </row>
    <row r="112" spans="9:14" ht="12.75" customHeight="1" x14ac:dyDescent="0.2">
      <c r="J112" s="100">
        <v>46128</v>
      </c>
      <c r="K112" s="79">
        <v>2.0266756884090902</v>
      </c>
      <c r="L112" s="79">
        <v>2</v>
      </c>
      <c r="M112" s="79">
        <v>2.0299594987950802</v>
      </c>
      <c r="N112" s="88"/>
    </row>
    <row r="113" spans="10:14" ht="12.75" customHeight="1" x14ac:dyDescent="0.2">
      <c r="J113" s="141"/>
      <c r="K113" s="142"/>
      <c r="L113" s="142"/>
      <c r="M113" s="142"/>
      <c r="N113" s="142"/>
    </row>
    <row r="114" spans="10:14" ht="12.75" customHeight="1" x14ac:dyDescent="0.2">
      <c r="J114" s="141"/>
      <c r="K114" s="142"/>
      <c r="L114" s="142"/>
      <c r="M114" s="142"/>
      <c r="N114" s="142"/>
    </row>
    <row r="115" spans="10:14" ht="12.75" customHeight="1" x14ac:dyDescent="0.2">
      <c r="J115" s="141"/>
      <c r="K115" s="142"/>
      <c r="L115" s="142"/>
      <c r="M115" s="142"/>
      <c r="N115" s="142"/>
    </row>
    <row r="116" spans="10:14" ht="12.75" customHeight="1" x14ac:dyDescent="0.2">
      <c r="J116" s="141"/>
      <c r="K116" s="142"/>
      <c r="L116" s="142"/>
      <c r="M116" s="142"/>
      <c r="N116" s="142"/>
    </row>
    <row r="117" spans="10:14" ht="12.75" customHeight="1" x14ac:dyDescent="0.2">
      <c r="J117" s="141"/>
      <c r="K117" s="142"/>
      <c r="L117" s="142"/>
      <c r="M117" s="142"/>
      <c r="N117" s="142"/>
    </row>
    <row r="118" spans="10:14" ht="12.75" customHeight="1" x14ac:dyDescent="0.2">
      <c r="J118" s="141"/>
      <c r="K118" s="142"/>
      <c r="L118" s="142"/>
      <c r="M118" s="142"/>
      <c r="N118" s="142"/>
    </row>
    <row r="119" spans="10:14" ht="12.75" customHeight="1" x14ac:dyDescent="0.2">
      <c r="J119" s="141"/>
      <c r="K119" s="142"/>
      <c r="L119" s="142"/>
      <c r="M119" s="142"/>
      <c r="N119" s="142"/>
    </row>
    <row r="120" spans="10:14" ht="12.75" customHeight="1" x14ac:dyDescent="0.2">
      <c r="J120" s="141"/>
      <c r="K120" s="142"/>
      <c r="L120" s="142"/>
      <c r="M120" s="142"/>
      <c r="N120" s="142"/>
    </row>
    <row r="121" spans="10:14" ht="12.75" customHeight="1" x14ac:dyDescent="0.2">
      <c r="J121" s="141"/>
      <c r="K121" s="142"/>
      <c r="L121" s="142"/>
      <c r="M121" s="142"/>
      <c r="N121" s="142"/>
    </row>
    <row r="122" spans="10:14" ht="12.75" customHeight="1" x14ac:dyDescent="0.2">
      <c r="J122" s="141"/>
      <c r="K122" s="142"/>
      <c r="L122" s="142"/>
      <c r="M122" s="142"/>
      <c r="N122" s="142"/>
    </row>
    <row r="123" spans="10:14" ht="12.75" customHeight="1" x14ac:dyDescent="0.2">
      <c r="J123" s="141"/>
      <c r="K123" s="142"/>
      <c r="L123" s="142"/>
      <c r="M123" s="142"/>
      <c r="N123" s="142"/>
    </row>
    <row r="124" spans="10:14" ht="12.75" customHeight="1" x14ac:dyDescent="0.2">
      <c r="J124" s="141"/>
      <c r="K124" s="142"/>
      <c r="L124" s="142"/>
      <c r="M124" s="142"/>
      <c r="N124" s="142"/>
    </row>
    <row r="125" spans="10:14" ht="12.75" customHeight="1" x14ac:dyDescent="0.2">
      <c r="J125" s="141"/>
      <c r="K125" s="142"/>
      <c r="L125" s="142"/>
      <c r="M125" s="142"/>
      <c r="N125" s="142"/>
    </row>
    <row r="126" spans="10:14" ht="12.75" customHeight="1" x14ac:dyDescent="0.2">
      <c r="J126" s="141"/>
      <c r="K126" s="142"/>
      <c r="L126" s="142"/>
      <c r="M126" s="142"/>
      <c r="N126" s="142"/>
    </row>
    <row r="127" spans="10:14" ht="12.75" customHeight="1" x14ac:dyDescent="0.2">
      <c r="J127" s="141"/>
      <c r="K127" s="142"/>
      <c r="L127" s="142"/>
      <c r="M127" s="142"/>
      <c r="N127" s="142"/>
    </row>
    <row r="128" spans="10:14" ht="12.75" customHeight="1" x14ac:dyDescent="0.2">
      <c r="J128" s="141"/>
      <c r="K128" s="142"/>
      <c r="L128" s="142"/>
      <c r="M128" s="142"/>
      <c r="N128" s="142"/>
    </row>
    <row r="129" spans="10:14" ht="12.75" customHeight="1" x14ac:dyDescent="0.2">
      <c r="J129" s="141"/>
      <c r="K129" s="142"/>
      <c r="L129" s="142"/>
      <c r="M129" s="142"/>
      <c r="N129" s="142"/>
    </row>
    <row r="130" spans="10:14" ht="12.75" customHeight="1" x14ac:dyDescent="0.2">
      <c r="J130" s="141"/>
      <c r="K130" s="142"/>
      <c r="L130" s="142"/>
      <c r="M130" s="142"/>
      <c r="N130" s="142"/>
    </row>
    <row r="131" spans="10:14" ht="12.75" customHeight="1" x14ac:dyDescent="0.2">
      <c r="J131" s="141"/>
      <c r="K131" s="142"/>
      <c r="L131" s="142"/>
      <c r="M131" s="142"/>
      <c r="N131" s="142"/>
    </row>
    <row r="132" spans="10:14" ht="12.75" customHeight="1" x14ac:dyDescent="0.2">
      <c r="J132" s="141"/>
      <c r="K132" s="142"/>
      <c r="L132" s="142"/>
      <c r="M132" s="142"/>
      <c r="N132" s="142"/>
    </row>
    <row r="133" spans="10:14" ht="12.75" customHeight="1" x14ac:dyDescent="0.2">
      <c r="J133" s="141"/>
      <c r="K133" s="142"/>
      <c r="L133" s="142"/>
      <c r="M133" s="142"/>
      <c r="N133" s="142"/>
    </row>
    <row r="134" spans="10:14" ht="12.75" customHeight="1" x14ac:dyDescent="0.2">
      <c r="J134" s="141"/>
      <c r="K134" s="142"/>
      <c r="L134" s="142"/>
      <c r="M134" s="142"/>
      <c r="N134" s="142"/>
    </row>
    <row r="135" spans="10:14" ht="12.75" customHeight="1" x14ac:dyDescent="0.2">
      <c r="J135" s="141"/>
      <c r="K135" s="142"/>
      <c r="L135" s="142"/>
      <c r="M135" s="142"/>
      <c r="N135" s="142"/>
    </row>
    <row r="136" spans="10:14" ht="12.75" customHeight="1" x14ac:dyDescent="0.2">
      <c r="J136" s="141"/>
      <c r="K136" s="142"/>
      <c r="L136" s="142"/>
      <c r="M136" s="142"/>
      <c r="N136" s="142"/>
    </row>
    <row r="137" spans="10:14" ht="12.75" customHeight="1" x14ac:dyDescent="0.2">
      <c r="J137" s="141"/>
      <c r="K137" s="142"/>
      <c r="L137" s="142"/>
      <c r="M137" s="142"/>
      <c r="N137" s="142"/>
    </row>
    <row r="138" spans="10:14" ht="12.75" customHeight="1" x14ac:dyDescent="0.2">
      <c r="J138" s="141"/>
      <c r="K138" s="142"/>
      <c r="L138" s="142"/>
      <c r="M138" s="142"/>
      <c r="N138" s="142"/>
    </row>
    <row r="139" spans="10:14" ht="12.75" customHeight="1" x14ac:dyDescent="0.2">
      <c r="J139" s="141"/>
      <c r="K139" s="142"/>
      <c r="L139" s="142"/>
      <c r="M139" s="142"/>
      <c r="N139" s="142"/>
    </row>
    <row r="140" spans="10:14" ht="12.75" customHeight="1" x14ac:dyDescent="0.2">
      <c r="J140" s="141"/>
      <c r="K140" s="142"/>
      <c r="L140" s="142"/>
      <c r="M140" s="142"/>
      <c r="N140" s="142"/>
    </row>
    <row r="141" spans="10:14" ht="12.75" customHeight="1" x14ac:dyDescent="0.2">
      <c r="J141" s="141"/>
      <c r="K141" s="142"/>
      <c r="L141" s="142"/>
      <c r="M141" s="142"/>
      <c r="N141" s="142"/>
    </row>
    <row r="142" spans="10:14" ht="12.75" customHeight="1" x14ac:dyDescent="0.2">
      <c r="J142" s="141"/>
      <c r="K142" s="142"/>
      <c r="L142" s="142"/>
      <c r="M142" s="142"/>
      <c r="N142" s="142"/>
    </row>
    <row r="143" spans="10:14" ht="12.75" customHeight="1" x14ac:dyDescent="0.2">
      <c r="J143" s="141"/>
      <c r="K143" s="142"/>
      <c r="L143" s="142"/>
      <c r="M143" s="142"/>
      <c r="N143" s="142"/>
    </row>
    <row r="144" spans="10:14" ht="12.75" customHeight="1" x14ac:dyDescent="0.2">
      <c r="J144" s="141"/>
      <c r="K144" s="142"/>
      <c r="L144" s="142"/>
      <c r="M144" s="142"/>
      <c r="N144" s="142"/>
    </row>
    <row r="145" spans="10:14" ht="12.75" customHeight="1" x14ac:dyDescent="0.2">
      <c r="J145" s="141"/>
      <c r="K145" s="142"/>
      <c r="L145" s="142"/>
      <c r="M145" s="142"/>
      <c r="N145" s="142"/>
    </row>
    <row r="146" spans="10:14" ht="12.75" customHeight="1" x14ac:dyDescent="0.2">
      <c r="J146" s="141"/>
      <c r="K146" s="142"/>
      <c r="L146" s="142"/>
      <c r="M146" s="142"/>
      <c r="N146" s="142"/>
    </row>
    <row r="147" spans="10:14" ht="12.75" customHeight="1" x14ac:dyDescent="0.2">
      <c r="J147" s="141"/>
      <c r="K147" s="142"/>
      <c r="L147" s="142"/>
      <c r="M147" s="142"/>
      <c r="N147" s="142"/>
    </row>
    <row r="148" spans="10:14" ht="12.75" customHeight="1" x14ac:dyDescent="0.2">
      <c r="J148" s="141"/>
      <c r="K148" s="142"/>
      <c r="L148" s="142"/>
      <c r="M148" s="142"/>
      <c r="N148" s="142"/>
    </row>
    <row r="149" spans="10:14" ht="12.75" customHeight="1" x14ac:dyDescent="0.2">
      <c r="J149" s="141"/>
      <c r="K149" s="142"/>
      <c r="L149" s="142"/>
      <c r="M149" s="142"/>
      <c r="N149" s="142"/>
    </row>
    <row r="150" spans="10:14" ht="12.75" customHeight="1" x14ac:dyDescent="0.2">
      <c r="J150" s="141"/>
      <c r="K150" s="142"/>
      <c r="L150" s="142"/>
      <c r="M150" s="142"/>
      <c r="N150" s="142"/>
    </row>
    <row r="151" spans="10:14" ht="12.75" customHeight="1" x14ac:dyDescent="0.2">
      <c r="J151" s="141"/>
      <c r="K151" s="142"/>
      <c r="L151" s="142"/>
      <c r="M151" s="142"/>
      <c r="N151" s="142"/>
    </row>
    <row r="152" spans="10:14" ht="12.75" customHeight="1" x14ac:dyDescent="0.2">
      <c r="J152" s="141"/>
      <c r="K152" s="142"/>
      <c r="L152" s="142"/>
      <c r="M152" s="142"/>
      <c r="N152" s="142"/>
    </row>
    <row r="153" spans="10:14" ht="12.75" customHeight="1" x14ac:dyDescent="0.2">
      <c r="J153" s="141"/>
      <c r="K153" s="142"/>
      <c r="L153" s="142"/>
      <c r="M153" s="142"/>
      <c r="N153" s="142"/>
    </row>
    <row r="154" spans="10:14" ht="12.75" customHeight="1" x14ac:dyDescent="0.2">
      <c r="J154" s="141"/>
      <c r="K154" s="142"/>
      <c r="L154" s="142"/>
      <c r="M154" s="142"/>
      <c r="N154" s="142"/>
    </row>
    <row r="155" spans="10:14" ht="12.75" customHeight="1" x14ac:dyDescent="0.2">
      <c r="J155" s="141"/>
      <c r="K155" s="142"/>
      <c r="L155" s="142"/>
      <c r="M155" s="142"/>
      <c r="N155" s="142"/>
    </row>
    <row r="156" spans="10:14" ht="12.75" customHeight="1" x14ac:dyDescent="0.2">
      <c r="J156" s="141"/>
      <c r="K156" s="142"/>
      <c r="L156" s="142"/>
      <c r="M156" s="142"/>
      <c r="N156" s="142"/>
    </row>
    <row r="157" spans="10:14" ht="12.75" customHeight="1" x14ac:dyDescent="0.2">
      <c r="J157" s="141"/>
      <c r="K157" s="142"/>
      <c r="L157" s="142"/>
      <c r="M157" s="142"/>
      <c r="N157" s="142"/>
    </row>
    <row r="158" spans="10:14" ht="12.75" customHeight="1" x14ac:dyDescent="0.2">
      <c r="J158" s="141"/>
      <c r="K158" s="142"/>
      <c r="L158" s="142"/>
      <c r="M158" s="142"/>
      <c r="N158" s="142"/>
    </row>
    <row r="159" spans="10:14" ht="12.75" customHeight="1" x14ac:dyDescent="0.2">
      <c r="J159" s="141"/>
      <c r="K159" s="142"/>
      <c r="L159" s="142"/>
      <c r="M159" s="142"/>
      <c r="N159" s="142"/>
    </row>
    <row r="160" spans="10:14" ht="12.75" customHeight="1" x14ac:dyDescent="0.2">
      <c r="J160" s="141"/>
      <c r="K160" s="142"/>
      <c r="L160" s="142"/>
      <c r="M160" s="142"/>
      <c r="N160" s="142"/>
    </row>
    <row r="161" spans="10:14" ht="12.75" customHeight="1" x14ac:dyDescent="0.2">
      <c r="J161" s="141"/>
      <c r="K161" s="142"/>
      <c r="L161" s="142"/>
      <c r="M161" s="142"/>
      <c r="N161" s="142"/>
    </row>
    <row r="162" spans="10:14" ht="12.75" customHeight="1" x14ac:dyDescent="0.2">
      <c r="J162" s="141"/>
      <c r="K162" s="142"/>
      <c r="L162" s="142"/>
      <c r="M162" s="142"/>
      <c r="N162" s="142"/>
    </row>
    <row r="163" spans="10:14" ht="12.75" customHeight="1" x14ac:dyDescent="0.2">
      <c r="J163" s="141"/>
      <c r="K163" s="142"/>
      <c r="L163" s="142"/>
      <c r="M163" s="142"/>
      <c r="N163" s="142"/>
    </row>
    <row r="164" spans="10:14" ht="12.75" customHeight="1" x14ac:dyDescent="0.2">
      <c r="J164" s="141"/>
      <c r="K164" s="142"/>
      <c r="L164" s="142"/>
      <c r="M164" s="142"/>
      <c r="N164" s="142"/>
    </row>
    <row r="165" spans="10:14" ht="12.75" customHeight="1" x14ac:dyDescent="0.2">
      <c r="J165" s="141"/>
      <c r="K165" s="142"/>
      <c r="L165" s="142"/>
      <c r="M165" s="142"/>
      <c r="N165" s="142"/>
    </row>
    <row r="166" spans="10:14" ht="12.75" customHeight="1" x14ac:dyDescent="0.2">
      <c r="J166" s="141"/>
      <c r="K166" s="142"/>
      <c r="L166" s="142"/>
      <c r="M166" s="142"/>
      <c r="N166" s="142"/>
    </row>
    <row r="167" spans="10:14" ht="12.75" customHeight="1" x14ac:dyDescent="0.2">
      <c r="J167" s="141"/>
      <c r="K167" s="142"/>
      <c r="L167" s="142"/>
      <c r="M167" s="142"/>
      <c r="N167" s="142"/>
    </row>
    <row r="168" spans="10:14" ht="12.75" customHeight="1" x14ac:dyDescent="0.2">
      <c r="J168" s="141"/>
      <c r="K168" s="142"/>
      <c r="L168" s="142"/>
      <c r="M168" s="142"/>
      <c r="N168" s="142"/>
    </row>
  </sheetData>
  <phoneticPr fontId="30" type="noConversion"/>
  <pageMargins left="0.75" right="0.75" top="1" bottom="1" header="0.5" footer="0.5"/>
  <pageSetup paperSize="9" orientation="portrait" horizontalDpi="1200" verticalDpi="1200" r:id="rId1"/>
  <headerFooter alignWithMargins="0">
    <oddHeader>&amp;R&amp;"Arial"&amp;10&amp;K000000 ECB-RESTRICTED&amp;1#_x000D_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89312-3B75-451E-81BD-B041C3445365}">
  <dimension ref="B1:O12"/>
  <sheetViews>
    <sheetView showGridLines="0" zoomScaleNormal="100" workbookViewId="0">
      <selection activeCell="M26" sqref="M26"/>
    </sheetView>
  </sheetViews>
  <sheetFormatPr defaultColWidth="8.83203125" defaultRowHeight="12.75" x14ac:dyDescent="0.2"/>
  <cols>
    <col min="1" max="1" width="8.83203125" style="48"/>
    <col min="2" max="9" width="8.83203125" style="48" customWidth="1"/>
    <col min="10" max="10" width="11.1640625" style="48" bestFit="1" customWidth="1"/>
    <col min="11" max="12" width="8.83203125" style="48" customWidth="1"/>
    <col min="13" max="13" width="17.1640625" style="48" customWidth="1"/>
    <col min="14" max="16384" width="8.83203125" style="48"/>
  </cols>
  <sheetData>
    <row r="1" spans="2:15" ht="13.35" customHeight="1" x14ac:dyDescent="0.2">
      <c r="B1" s="13" t="s">
        <v>5</v>
      </c>
      <c r="J1" s="154"/>
      <c r="K1" s="24" t="s">
        <v>88</v>
      </c>
      <c r="L1" s="156"/>
      <c r="M1" s="157" t="str">
        <f>LEFT($K$1,4) &amp;  " " &amp; LEFT(J4,2) &amp; " " &amp; RIGHT(J4,4)</f>
        <v>RGDP 46 6387</v>
      </c>
    </row>
    <row r="2" spans="2:15" ht="21.6" customHeight="1" thickBot="1" x14ac:dyDescent="0.25">
      <c r="B2" s="239" t="s">
        <v>24</v>
      </c>
      <c r="C2" s="239"/>
      <c r="D2" s="239"/>
      <c r="E2" s="239"/>
      <c r="F2" s="239"/>
      <c r="G2" s="239"/>
      <c r="H2" s="239"/>
      <c r="I2" s="239"/>
      <c r="J2" s="154"/>
      <c r="K2" s="158" t="s">
        <v>328</v>
      </c>
      <c r="L2" s="158" t="s">
        <v>326</v>
      </c>
      <c r="M2" s="158" t="s">
        <v>361</v>
      </c>
    </row>
    <row r="3" spans="2:15" ht="13.5" thickBot="1" x14ac:dyDescent="0.25">
      <c r="J3" s="69"/>
      <c r="K3" s="170" t="str">
        <f>_xlfn.CONCAT("SPF ",RIGHT(K2,2)," ",LEFT(K2,4))</f>
        <v>SPF Q2 2026</v>
      </c>
      <c r="L3" s="171" t="str">
        <f>_xlfn.CONCAT("SPF ",RIGHT(L2,2)," ",LEFT(L2,4))</f>
        <v>SPF Q1 2026</v>
      </c>
      <c r="M3" s="172" t="str">
        <f>_xlfn.CONCAT(LEFT(M2,LEN(M2)-3),O4)</f>
        <v>March 2026 ECB staff macroeconomic projections</v>
      </c>
      <c r="O3" s="48" t="s">
        <v>359</v>
      </c>
    </row>
    <row r="4" spans="2:15" x14ac:dyDescent="0.2">
      <c r="J4" s="167">
        <v>46387</v>
      </c>
      <c r="K4" s="162">
        <v>0.95556499267857098</v>
      </c>
      <c r="L4" s="162">
        <v>1.19883153645161</v>
      </c>
      <c r="M4" s="163">
        <v>0.91049296000000002</v>
      </c>
      <c r="O4" s="48" t="s">
        <v>360</v>
      </c>
    </row>
    <row r="5" spans="2:15" ht="14.45" customHeight="1" x14ac:dyDescent="0.2">
      <c r="J5" s="168">
        <v>46752</v>
      </c>
      <c r="K5" s="160">
        <v>1.2692831398214299</v>
      </c>
      <c r="L5" s="160">
        <v>1.41106965533333</v>
      </c>
      <c r="M5" s="164">
        <v>1.26461789</v>
      </c>
    </row>
    <row r="6" spans="2:15" x14ac:dyDescent="0.2">
      <c r="J6" s="168">
        <v>47118</v>
      </c>
      <c r="K6" s="160">
        <v>1.3261779640909099</v>
      </c>
      <c r="L6" s="160">
        <v>1.3165165646511601</v>
      </c>
      <c r="M6" s="164">
        <v>1.4075968400000001</v>
      </c>
    </row>
    <row r="7" spans="2:15" x14ac:dyDescent="0.2">
      <c r="J7" s="168">
        <v>47483</v>
      </c>
      <c r="K7" s="160" t="e">
        <v>#N/A</v>
      </c>
      <c r="L7" s="160" t="e">
        <v>#N/A</v>
      </c>
      <c r="M7" s="164"/>
    </row>
    <row r="8" spans="2:15" x14ac:dyDescent="0.2">
      <c r="J8" s="168">
        <v>47848</v>
      </c>
      <c r="K8" s="160" t="e">
        <v>#N/A</v>
      </c>
      <c r="L8" s="160" t="e">
        <v>#N/A</v>
      </c>
      <c r="M8" s="164"/>
    </row>
    <row r="9" spans="2:15" ht="13.5" thickBot="1" x14ac:dyDescent="0.25">
      <c r="J9" s="169">
        <v>47848</v>
      </c>
      <c r="K9" s="165">
        <v>1.2708474976923101</v>
      </c>
      <c r="L9" s="165">
        <v>1.2672302124999999</v>
      </c>
      <c r="M9" s="166"/>
    </row>
    <row r="10" spans="2:15" x14ac:dyDescent="0.2">
      <c r="J10" s="159"/>
      <c r="K10" s="161"/>
      <c r="L10" s="161"/>
      <c r="M10" s="161"/>
    </row>
    <row r="11" spans="2:15" x14ac:dyDescent="0.2">
      <c r="J11" s="159"/>
      <c r="K11" s="161"/>
      <c r="L11" s="161"/>
      <c r="M11" s="161"/>
    </row>
    <row r="12" spans="2:15" x14ac:dyDescent="0.2">
      <c r="J12" s="159"/>
      <c r="K12" s="161"/>
      <c r="L12" s="161"/>
      <c r="M12" s="161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headerFooter>
    <oddHeader>&amp;R&amp;"Arial"&amp;10&amp;K000000 ECB-RESTRICTED&amp;1#_x000D_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BFC5F-85C1-45DF-9E1D-B3B9F148E517}">
  <sheetPr>
    <tabColor rgb="FFFFC000"/>
  </sheetPr>
  <dimension ref="A1:R51"/>
  <sheetViews>
    <sheetView showGridLines="0" topLeftCell="A8" zoomScale="96" zoomScaleNormal="96" workbookViewId="0">
      <selection activeCell="R35" sqref="R35"/>
    </sheetView>
  </sheetViews>
  <sheetFormatPr defaultColWidth="8.83203125" defaultRowHeight="15" x14ac:dyDescent="0.25"/>
  <cols>
    <col min="1" max="1" width="23.6640625" style="119" customWidth="1"/>
    <col min="2" max="6" width="10.1640625" style="119" customWidth="1"/>
    <col min="7" max="16384" width="8.83203125" style="119"/>
  </cols>
  <sheetData>
    <row r="1" spans="1:16" x14ac:dyDescent="0.25">
      <c r="A1" s="117"/>
      <c r="B1" s="118"/>
      <c r="C1" s="118"/>
      <c r="D1" s="118"/>
      <c r="E1" s="118"/>
      <c r="F1" s="118"/>
      <c r="G1" s="117"/>
    </row>
    <row r="2" spans="1:16" x14ac:dyDescent="0.25">
      <c r="A2" s="137"/>
      <c r="B2" s="120" t="s">
        <v>74</v>
      </c>
      <c r="C2" s="120" t="s">
        <v>77</v>
      </c>
      <c r="D2" s="120" t="s">
        <v>82</v>
      </c>
      <c r="E2" s="120" t="s">
        <v>84</v>
      </c>
      <c r="F2" s="120" t="s">
        <v>85</v>
      </c>
      <c r="G2" s="117"/>
      <c r="I2" s="121" t="s">
        <v>2</v>
      </c>
      <c r="J2" s="1"/>
      <c r="K2" s="1"/>
      <c r="L2" s="1"/>
      <c r="M2" s="1"/>
      <c r="N2" s="1"/>
      <c r="O2" s="86"/>
      <c r="P2" s="86"/>
    </row>
    <row r="3" spans="1:16" x14ac:dyDescent="0.25">
      <c r="A3" s="229" t="s">
        <v>354</v>
      </c>
      <c r="B3" s="131"/>
      <c r="C3" s="131">
        <v>0.22032569993578099</v>
      </c>
      <c r="D3" s="131">
        <v>0.1451157224954929</v>
      </c>
      <c r="E3" s="131">
        <v>0.26205324795128532</v>
      </c>
      <c r="F3" s="131">
        <v>0.30917824455706983</v>
      </c>
      <c r="G3" s="117"/>
      <c r="H3" s="123"/>
      <c r="I3" s="240" t="s">
        <v>28</v>
      </c>
      <c r="J3" s="240"/>
      <c r="K3" s="240"/>
      <c r="L3" s="240"/>
      <c r="M3" s="240"/>
      <c r="N3" s="240"/>
      <c r="O3" s="240"/>
      <c r="P3" s="240"/>
    </row>
    <row r="4" spans="1:16" x14ac:dyDescent="0.25">
      <c r="A4" s="230" t="s">
        <v>355</v>
      </c>
      <c r="B4" s="122">
        <v>0.21755680444336395</v>
      </c>
      <c r="C4" s="122">
        <v>0.31098154991881205</v>
      </c>
      <c r="D4" s="122">
        <v>0.34171326645072769</v>
      </c>
      <c r="E4" s="122">
        <v>0.37479301539889631</v>
      </c>
      <c r="F4" s="122"/>
      <c r="G4" s="124" t="s">
        <v>27</v>
      </c>
    </row>
    <row r="5" spans="1:16" x14ac:dyDescent="0.25">
      <c r="A5" s="137"/>
      <c r="B5" s="134"/>
      <c r="C5" s="134"/>
      <c r="D5" s="134"/>
      <c r="E5" s="134"/>
      <c r="F5" s="134"/>
      <c r="G5" s="117"/>
    </row>
    <row r="6" spans="1:16" x14ac:dyDescent="0.25">
      <c r="A6" s="234" t="s">
        <v>380</v>
      </c>
      <c r="B6" s="125">
        <v>0.18205603000000001</v>
      </c>
      <c r="C6" s="125">
        <v>0.2935487</v>
      </c>
      <c r="D6" s="125">
        <v>0.12451725</v>
      </c>
      <c r="E6" s="125">
        <v>0.22300607</v>
      </c>
      <c r="F6" s="125">
        <v>0.33108110000000002</v>
      </c>
      <c r="G6" s="117"/>
    </row>
    <row r="7" spans="1:16" x14ac:dyDescent="0.25">
      <c r="A7" s="137"/>
      <c r="B7" s="135"/>
      <c r="C7" s="135"/>
      <c r="D7" s="135"/>
      <c r="E7" s="135"/>
      <c r="F7" s="135"/>
      <c r="G7" s="117"/>
      <c r="H7" s="123"/>
      <c r="I7" s="123"/>
      <c r="J7" s="123"/>
      <c r="K7" s="123"/>
      <c r="L7" s="123"/>
    </row>
    <row r="8" spans="1:16" x14ac:dyDescent="0.25">
      <c r="A8" s="137" t="s">
        <v>31</v>
      </c>
      <c r="B8" s="136"/>
      <c r="C8" s="136">
        <v>9.2383416608560642E-2</v>
      </c>
      <c r="D8" s="136">
        <v>0.18017748112565846</v>
      </c>
      <c r="E8" s="136">
        <v>0.12058515526843898</v>
      </c>
      <c r="F8" s="136">
        <v>0.10054670216848131</v>
      </c>
      <c r="G8" s="117"/>
      <c r="H8" s="123"/>
      <c r="I8" s="123"/>
      <c r="J8" s="123"/>
      <c r="K8" s="123"/>
      <c r="L8" s="123"/>
    </row>
    <row r="9" spans="1:16" x14ac:dyDescent="0.25">
      <c r="A9" s="138" t="s">
        <v>29</v>
      </c>
      <c r="B9" s="143">
        <f>B13</f>
        <v>0.19558543931963435</v>
      </c>
      <c r="C9" s="143">
        <f>C3-C8</f>
        <v>0.12794228332722035</v>
      </c>
      <c r="D9" s="143">
        <f>D3-D8</f>
        <v>-3.5061758630165557E-2</v>
      </c>
      <c r="E9" s="143">
        <f>E3-E8</f>
        <v>0.14146809268284632</v>
      </c>
      <c r="F9" s="143">
        <f>F3-F8</f>
        <v>0.2086315423885885</v>
      </c>
      <c r="G9" s="117"/>
    </row>
    <row r="10" spans="1:16" x14ac:dyDescent="0.25">
      <c r="A10" s="138" t="s">
        <v>30</v>
      </c>
      <c r="B10" s="143" t="e">
        <f>NA()</f>
        <v>#N/A</v>
      </c>
      <c r="C10" s="143">
        <f>C3+C8</f>
        <v>0.31270911654434164</v>
      </c>
      <c r="D10" s="143">
        <f>D3+D8</f>
        <v>0.32529320362115133</v>
      </c>
      <c r="E10" s="143">
        <f>E3+E8</f>
        <v>0.38263840321972431</v>
      </c>
      <c r="F10" s="143">
        <f>F3+F8</f>
        <v>0.40972494672555115</v>
      </c>
      <c r="G10" s="117"/>
    </row>
    <row r="11" spans="1:16" x14ac:dyDescent="0.25">
      <c r="A11" s="153" t="s">
        <v>78</v>
      </c>
      <c r="B11" s="143" t="e">
        <f>NA()</f>
        <v>#N/A</v>
      </c>
      <c r="C11" s="143">
        <f>C8*2</f>
        <v>0.18476683321712128</v>
      </c>
      <c r="D11" s="143">
        <f>D8*2</f>
        <v>0.36035496225131691</v>
      </c>
      <c r="E11" s="143">
        <f>E8*2</f>
        <v>0.24117031053687796</v>
      </c>
      <c r="F11" s="143">
        <f>F8*2</f>
        <v>0.20109340433696263</v>
      </c>
      <c r="G11" s="117"/>
    </row>
    <row r="12" spans="1:16" x14ac:dyDescent="0.25">
      <c r="A12" s="138"/>
      <c r="B12" s="117"/>
      <c r="C12" s="117"/>
      <c r="D12" s="117"/>
      <c r="E12" s="117"/>
      <c r="F12" s="117"/>
      <c r="G12" s="117"/>
    </row>
    <row r="13" spans="1:16" x14ac:dyDescent="0.25">
      <c r="A13" s="231" t="s">
        <v>356</v>
      </c>
      <c r="B13" s="140">
        <v>0.19558543931963435</v>
      </c>
      <c r="C13" s="117"/>
      <c r="D13" s="117"/>
      <c r="E13" s="117"/>
      <c r="F13" s="117"/>
      <c r="G13" s="117"/>
    </row>
    <row r="14" spans="1:16" x14ac:dyDescent="0.25">
      <c r="A14" s="138"/>
      <c r="B14" s="126"/>
      <c r="C14" s="126"/>
      <c r="D14" s="126"/>
      <c r="E14" s="126"/>
      <c r="F14" s="126"/>
      <c r="G14" s="117"/>
      <c r="H14" s="123"/>
      <c r="I14" s="123"/>
      <c r="J14" s="123"/>
      <c r="K14" s="123"/>
      <c r="L14" s="123"/>
    </row>
    <row r="15" spans="1:16" x14ac:dyDescent="0.25">
      <c r="A15" s="138" t="s">
        <v>29</v>
      </c>
      <c r="B15" s="126"/>
      <c r="C15" s="144" t="e">
        <f>IF(C9&lt;0,C9,NA())</f>
        <v>#N/A</v>
      </c>
      <c r="D15" s="144">
        <f>IF(D9&lt;0,D9,NA())</f>
        <v>-3.5061758630165557E-2</v>
      </c>
      <c r="E15" s="144" t="e">
        <f>IF(E9&lt;0,E9,NA())</f>
        <v>#N/A</v>
      </c>
      <c r="F15" s="144" t="e">
        <f t="shared" ref="F15" si="0">IF(F9&lt;0,F9,NA())</f>
        <v>#N/A</v>
      </c>
      <c r="G15" s="117"/>
      <c r="H15" s="123"/>
      <c r="I15" s="123"/>
      <c r="J15" s="123"/>
      <c r="K15" s="123"/>
      <c r="L15" s="123"/>
    </row>
    <row r="16" spans="1:16" x14ac:dyDescent="0.25">
      <c r="A16" s="138" t="s">
        <v>30</v>
      </c>
      <c r="B16" s="126"/>
      <c r="C16" s="144">
        <f>C9+C11</f>
        <v>0.31270911654434164</v>
      </c>
      <c r="D16" s="144">
        <f>D9+D11</f>
        <v>0.32529320362115133</v>
      </c>
      <c r="E16" s="144">
        <f>E9+E11</f>
        <v>0.38263840321972431</v>
      </c>
      <c r="F16" s="144">
        <f>F9+F11</f>
        <v>0.40972494672555115</v>
      </c>
      <c r="H16" s="123"/>
      <c r="I16" s="123"/>
      <c r="J16" s="123"/>
      <c r="K16" s="123"/>
      <c r="L16" s="123"/>
    </row>
    <row r="17" spans="1:18" x14ac:dyDescent="0.25">
      <c r="B17" s="126"/>
      <c r="C17" s="144">
        <f>IF(C9&lt;0,"",C9)</f>
        <v>0.12794228332722035</v>
      </c>
      <c r="D17" s="144">
        <f>D9</f>
        <v>-3.5061758630165557E-2</v>
      </c>
      <c r="E17" s="144">
        <f>IF(E9&lt;0,"",E9)</f>
        <v>0.14146809268284632</v>
      </c>
      <c r="F17" s="144">
        <f>IF(F9&lt;0,"",F9)</f>
        <v>0.2086315423885885</v>
      </c>
    </row>
    <row r="18" spans="1:18" x14ac:dyDescent="0.25">
      <c r="A18"/>
      <c r="B18"/>
      <c r="C18"/>
      <c r="D18"/>
      <c r="E18"/>
      <c r="F18"/>
    </row>
    <row r="19" spans="1:18" x14ac:dyDescent="0.25">
      <c r="A19"/>
      <c r="B19"/>
      <c r="C19"/>
      <c r="D19"/>
      <c r="E19"/>
      <c r="F19"/>
    </row>
    <row r="20" spans="1:18" x14ac:dyDescent="0.25">
      <c r="A20"/>
      <c r="B20"/>
      <c r="C20"/>
      <c r="D20"/>
      <c r="E20"/>
      <c r="F20"/>
    </row>
    <row r="21" spans="1:18" x14ac:dyDescent="0.25">
      <c r="B21" s="126"/>
      <c r="C21" s="126"/>
      <c r="D21" s="126"/>
      <c r="E21" s="126"/>
      <c r="F21" s="126"/>
    </row>
    <row r="22" spans="1:18" x14ac:dyDescent="0.25">
      <c r="B22" s="126"/>
      <c r="C22" s="126"/>
      <c r="D22" s="126"/>
      <c r="E22" s="126"/>
      <c r="F22" s="126"/>
    </row>
    <row r="24" spans="1:18" x14ac:dyDescent="0.25">
      <c r="R24" s="233" t="s">
        <v>358</v>
      </c>
    </row>
    <row r="25" spans="1:18" x14ac:dyDescent="0.25">
      <c r="R25" s="177"/>
    </row>
    <row r="51" spans="12:12" x14ac:dyDescent="0.25">
      <c r="L51" s="236" t="s">
        <v>381</v>
      </c>
    </row>
  </sheetData>
  <mergeCells count="1">
    <mergeCell ref="I3:P3"/>
  </mergeCells>
  <pageMargins left="0.7" right="0.7" top="0.75" bottom="0.75" header="0.3" footer="0.3"/>
  <headerFooter>
    <oddHeader>&amp;R&amp;"Arial"&amp;10&amp;K000000 ECB-RESTRICTED&amp;1#_x000D_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Chart A</vt:lpstr>
      <vt:lpstr>Chart B</vt:lpstr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Annex 1</vt:lpstr>
      <vt:lpstr>Annex 2</vt:lpstr>
      <vt:lpstr>Annex 3</vt:lpstr>
      <vt:lpstr>Annex 4</vt:lpstr>
      <vt:lpstr>Annex 5</vt:lpstr>
      <vt:lpstr>Annex 6</vt:lpstr>
      <vt:lpstr>Annex 7</vt:lpstr>
      <vt:lpstr>delete Chart 13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Cuellar Montesa, Veronica (External)</cp:lastModifiedBy>
  <cp:lastPrinted>2018-02-12T17:43:24Z</cp:lastPrinted>
  <dcterms:created xsi:type="dcterms:W3CDTF">2006-04-10T09:32:05Z</dcterms:created>
  <dcterms:modified xsi:type="dcterms:W3CDTF">2026-04-29T13:01:32Z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da18b0-dae3-4c1e-8278-86f688a3028c_Enabled">
    <vt:lpwstr>true</vt:lpwstr>
  </property>
  <property fmtid="{D5CDD505-2E9C-101B-9397-08002B2CF9AE}" pid="3" name="MSIP_Label_23da18b0-dae3-4c1e-8278-86f688a3028c_SetDate">
    <vt:lpwstr>2026-04-29T13:07:13Z</vt:lpwstr>
  </property>
  <property fmtid="{D5CDD505-2E9C-101B-9397-08002B2CF9AE}" pid="4" name="MSIP_Label_23da18b0-dae3-4c1e-8278-86f688a3028c_Method">
    <vt:lpwstr>Standard</vt:lpwstr>
  </property>
  <property fmtid="{D5CDD505-2E9C-101B-9397-08002B2CF9AE}" pid="5" name="MSIP_Label_23da18b0-dae3-4c1e-8278-86f688a3028c_Name">
    <vt:lpwstr>ECB-RESTRICTED</vt:lpwstr>
  </property>
  <property fmtid="{D5CDD505-2E9C-101B-9397-08002B2CF9AE}" pid="6" name="MSIP_Label_23da18b0-dae3-4c1e-8278-86f688a3028c_SiteId">
    <vt:lpwstr>b84ee435-4816-49d2-8d92-e740dbda4064</vt:lpwstr>
  </property>
  <property fmtid="{D5CDD505-2E9C-101B-9397-08002B2CF9AE}" pid="7" name="MSIP_Label_23da18b0-dae3-4c1e-8278-86f688a3028c_ActionId">
    <vt:lpwstr>70dffacc-8248-481b-bd4d-f65d3186e926</vt:lpwstr>
  </property>
  <property fmtid="{D5CDD505-2E9C-101B-9397-08002B2CF9AE}" pid="8" name="MSIP_Label_23da18b0-dae3-4c1e-8278-86f688a3028c_ContentBits">
    <vt:lpwstr>0</vt:lpwstr>
  </property>
</Properties>
</file>